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ate1904="1" backupFile="1" codeName="ThisWorkbook" hidePivotFieldList="1" autoCompressPictures="0"/>
  <mc:AlternateContent xmlns:mc="http://schemas.openxmlformats.org/markup-compatibility/2006">
    <mc:Choice Requires="x15">
      <x15ac:absPath xmlns:x15ac="http://schemas.microsoft.com/office/spreadsheetml/2010/11/ac" url="https://filmfonds-my.sharepoint.com/personal/a_mulaomerovic_filmfonds_nl/Documents/Documenten/Begrotingen/AANGEPAST/GOED/"/>
    </mc:Choice>
  </mc:AlternateContent>
  <xr:revisionPtr revIDLastSave="63" documentId="8_{BFF11675-8492-48B0-B972-6CE9A9945A08}" xr6:coauthVersionLast="47" xr6:coauthVersionMax="47" xr10:uidLastSave="{7C9AAF01-CB5C-458C-BCEA-71DE43102962}"/>
  <bookViews>
    <workbookView xWindow="57480" yWindow="-120" windowWidth="29040" windowHeight="15720" xr2:uid="{00000000-000D-0000-FFFF-FFFF00000000}"/>
  </bookViews>
  <sheets>
    <sheet name="budget" sheetId="22" r:id="rId1"/>
    <sheet name="order" sheetId="29" r:id="rId2"/>
    <sheet name="administratie" sheetId="30" r:id="rId3"/>
    <sheet name="NPO" sheetId="27" r:id="rId4"/>
    <sheet name="NPO spec" sheetId="28" state="hidden" r:id="rId5"/>
  </sheets>
  <definedNames>
    <definedName name="……">budget!$B$2</definedName>
    <definedName name="_xlnm.Print_Area" localSheetId="0">budget!$A$1:$Q$416</definedName>
    <definedName name="_xlnm.Print_Area" localSheetId="3">NPO!$B$1:$F$25</definedName>
    <definedName name="_xlnm.Print_Area" localSheetId="4">'NPO spec'!$A$1:$D$264</definedName>
    <definedName name="_xlnm.Print_Titles" localSheetId="0">budget!$2:$2</definedName>
    <definedName name="bv">#REF!</definedName>
    <definedName name="cc">#REF!</definedName>
    <definedName name="crane">#REF!</definedName>
    <definedName name="crewcast">#REF!</definedName>
    <definedName name="def">#REF!</definedName>
    <definedName name="ed">#REF!</definedName>
    <definedName name="eq">#REF!</definedName>
    <definedName name="esd">#REF!</definedName>
    <definedName name="exec">#REF!</definedName>
    <definedName name="extras">#REF!</definedName>
    <definedName name="finance">#REF!</definedName>
    <definedName name="fonds">#REF!</definedName>
    <definedName name="forfund">#REF!</definedName>
    <definedName name="fpn">#REF!</definedName>
    <definedName name="hotel">#REF!</definedName>
    <definedName name="landen">#REF!</definedName>
    <definedName name="lengtefilm" localSheetId="0">budget!$E$292</definedName>
    <definedName name="lengtefilm">#REF!</definedName>
    <definedName name="location">#REF!</definedName>
    <definedName name="lowl">#REF!</definedName>
    <definedName name="medical">#REF!</definedName>
    <definedName name="meter">#REF!</definedName>
    <definedName name="min">#REF!</definedName>
    <definedName name="mp">#REF!</definedName>
    <definedName name="nvs">#REF!</definedName>
    <definedName name="orch">#REF!</definedName>
    <definedName name="overh">#REF!</definedName>
    <definedName name="pm">#REF!</definedName>
    <definedName name="Prep">#REF!</definedName>
    <definedName name="publiciteit">#REF!</definedName>
    <definedName name="rain">#REF!</definedName>
    <definedName name="ratio">#REF!</definedName>
    <definedName name="regie">#REF!</definedName>
    <definedName name="regisseur" localSheetId="0">budget!$H$100</definedName>
    <definedName name="regisseur">#REF!</definedName>
    <definedName name="scale">#REF!</definedName>
    <definedName name="scout">#REF!</definedName>
    <definedName name="sec">#REF!</definedName>
    <definedName name="sh">#REF!</definedName>
    <definedName name="shoot">#REF!</definedName>
    <definedName name="shootmonths">#REF!</definedName>
    <definedName name="sm">#REF!</definedName>
    <definedName name="snow">#REF!</definedName>
    <definedName name="sort">#REF!</definedName>
    <definedName name="specials">#REF!</definedName>
    <definedName name="state">#REF!</definedName>
    <definedName name="stb">#REF!</definedName>
    <definedName name="steady">#REF!</definedName>
    <definedName name="stock">#REF!</definedName>
    <definedName name="vreemd">#REF!</definedName>
    <definedName name="vreemd_geld">#REF!</definedName>
    <definedName name="w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0" i="22" l="1"/>
  <c r="K413" i="22"/>
  <c r="K412" i="22"/>
  <c r="J411" i="22"/>
  <c r="I97" i="22"/>
  <c r="J97" i="22"/>
  <c r="L95" i="22"/>
  <c r="L96" i="22"/>
  <c r="K95" i="22"/>
  <c r="K96" i="22"/>
  <c r="L177" i="22"/>
  <c r="K177" i="22"/>
  <c r="I177" i="22"/>
  <c r="P177" i="22" s="1"/>
  <c r="Q177" i="22" s="1"/>
  <c r="I174" i="22"/>
  <c r="M95" i="22" l="1"/>
  <c r="M96" i="22"/>
  <c r="M177" i="22"/>
  <c r="N177" i="22" s="1"/>
  <c r="K406" i="22"/>
  <c r="K407" i="22" s="1"/>
  <c r="K414" i="22" s="1"/>
  <c r="K403" i="22"/>
  <c r="K402" i="22"/>
  <c r="K401" i="22"/>
  <c r="K397" i="22"/>
  <c r="K396" i="22"/>
  <c r="K395" i="22"/>
  <c r="K391" i="22"/>
  <c r="K390" i="22"/>
  <c r="K389" i="22"/>
  <c r="K385" i="22"/>
  <c r="K384" i="22"/>
  <c r="K383" i="22"/>
  <c r="K382" i="22"/>
  <c r="K381" i="22"/>
  <c r="K380" i="22"/>
  <c r="K376" i="22"/>
  <c r="K375" i="22"/>
  <c r="K374" i="22"/>
  <c r="K373" i="22"/>
  <c r="K372" i="22"/>
  <c r="K371" i="22"/>
  <c r="K370" i="22"/>
  <c r="K369" i="22"/>
  <c r="K368" i="22"/>
  <c r="K367" i="22"/>
  <c r="K366" i="22"/>
  <c r="K365" i="22"/>
  <c r="K364" i="22"/>
  <c r="K363" i="22"/>
  <c r="K359" i="22"/>
  <c r="K358" i="22"/>
  <c r="K354" i="22"/>
  <c r="K353" i="22"/>
  <c r="K352" i="22"/>
  <c r="K351" i="22"/>
  <c r="K350" i="22"/>
  <c r="K349" i="22"/>
  <c r="K348" i="22"/>
  <c r="K347" i="22"/>
  <c r="K343" i="22"/>
  <c r="K342" i="22"/>
  <c r="K341" i="22"/>
  <c r="K340" i="22"/>
  <c r="K339" i="22"/>
  <c r="K338" i="22"/>
  <c r="K337" i="22"/>
  <c r="K336" i="22"/>
  <c r="K335" i="22"/>
  <c r="K334" i="22"/>
  <c r="K333" i="22"/>
  <c r="K332" i="22"/>
  <c r="K331" i="22"/>
  <c r="K330" i="22"/>
  <c r="K326" i="22"/>
  <c r="K325" i="22"/>
  <c r="K324" i="22"/>
  <c r="K323" i="22"/>
  <c r="K319" i="22"/>
  <c r="K318" i="22"/>
  <c r="K317" i="22"/>
  <c r="K316" i="22"/>
  <c r="K315" i="22"/>
  <c r="K311" i="22"/>
  <c r="K312" i="22" s="1"/>
  <c r="K34" i="22" s="1"/>
  <c r="K307" i="22"/>
  <c r="K306" i="22"/>
  <c r="K305" i="22"/>
  <c r="K304" i="22"/>
  <c r="K303" i="22"/>
  <c r="K302" i="22"/>
  <c r="K301" i="22"/>
  <c r="K300" i="22"/>
  <c r="K296" i="22"/>
  <c r="K295" i="22"/>
  <c r="K294" i="22"/>
  <c r="K290" i="22"/>
  <c r="K289" i="22"/>
  <c r="K288" i="22"/>
  <c r="K287" i="22"/>
  <c r="K286" i="22"/>
  <c r="K285" i="22"/>
  <c r="K284" i="22"/>
  <c r="K283" i="22"/>
  <c r="K282" i="22"/>
  <c r="K278" i="22"/>
  <c r="K277" i="22"/>
  <c r="K276" i="22"/>
  <c r="K272" i="22"/>
  <c r="K271" i="22"/>
  <c r="K270" i="22"/>
  <c r="K269" i="22"/>
  <c r="K268" i="22"/>
  <c r="K267" i="22"/>
  <c r="K266" i="22"/>
  <c r="K265" i="22"/>
  <c r="K261" i="22"/>
  <c r="K260" i="22"/>
  <c r="K259" i="22"/>
  <c r="K258" i="22"/>
  <c r="K257" i="22"/>
  <c r="K256" i="22"/>
  <c r="K255" i="22"/>
  <c r="K254" i="22"/>
  <c r="K253" i="22"/>
  <c r="K249" i="22"/>
  <c r="K248" i="22"/>
  <c r="K247" i="22"/>
  <c r="K246" i="22"/>
  <c r="K245" i="22"/>
  <c r="K244" i="22"/>
  <c r="K240" i="22"/>
  <c r="K239" i="22"/>
  <c r="K238" i="22"/>
  <c r="K237" i="22"/>
  <c r="K236" i="22"/>
  <c r="K235" i="22"/>
  <c r="K231" i="22"/>
  <c r="K230" i="22"/>
  <c r="K229" i="22"/>
  <c r="K228" i="22"/>
  <c r="K227" i="22"/>
  <c r="K226" i="22"/>
  <c r="K225" i="22"/>
  <c r="K224" i="22"/>
  <c r="K223" i="22"/>
  <c r="K222" i="22"/>
  <c r="K218" i="22"/>
  <c r="K217" i="22"/>
  <c r="K216" i="22"/>
  <c r="K215" i="22"/>
  <c r="K214" i="22"/>
  <c r="K213" i="22"/>
  <c r="K212" i="22"/>
  <c r="K211" i="22"/>
  <c r="K210" i="22"/>
  <c r="K209" i="22"/>
  <c r="K208" i="22"/>
  <c r="K204" i="22"/>
  <c r="K203" i="22"/>
  <c r="K202" i="22"/>
  <c r="K201" i="22"/>
  <c r="K200" i="22"/>
  <c r="K196" i="22"/>
  <c r="K195" i="22"/>
  <c r="K194" i="22"/>
  <c r="K193" i="22"/>
  <c r="K189" i="22"/>
  <c r="K190" i="22" s="1"/>
  <c r="K18" i="22" s="1"/>
  <c r="K185" i="22"/>
  <c r="K184" i="22"/>
  <c r="K180" i="22"/>
  <c r="K179" i="22"/>
  <c r="K178" i="22"/>
  <c r="K176" i="22"/>
  <c r="K175" i="22"/>
  <c r="K174" i="22"/>
  <c r="K170" i="22"/>
  <c r="K169" i="22"/>
  <c r="K168" i="22"/>
  <c r="K167" i="22"/>
  <c r="K166" i="22"/>
  <c r="K162" i="22"/>
  <c r="K161" i="22"/>
  <c r="K160" i="22"/>
  <c r="K159" i="22"/>
  <c r="K158" i="22"/>
  <c r="K157" i="22"/>
  <c r="K156" i="22"/>
  <c r="K152" i="22"/>
  <c r="K151" i="22"/>
  <c r="K150" i="22"/>
  <c r="K146" i="22"/>
  <c r="K145" i="22"/>
  <c r="K144" i="22"/>
  <c r="K143" i="22"/>
  <c r="K142" i="22"/>
  <c r="K141" i="22"/>
  <c r="K140" i="22"/>
  <c r="K139" i="22"/>
  <c r="K138" i="22"/>
  <c r="K137" i="22"/>
  <c r="K133" i="22"/>
  <c r="K132" i="22"/>
  <c r="K131" i="22"/>
  <c r="K130" i="22"/>
  <c r="K129" i="22"/>
  <c r="K125" i="22"/>
  <c r="K124" i="22"/>
  <c r="K123" i="22"/>
  <c r="K122" i="22"/>
  <c r="K121" i="22"/>
  <c r="K120" i="22"/>
  <c r="K119" i="22"/>
  <c r="K118" i="22"/>
  <c r="K117" i="22"/>
  <c r="K116" i="22"/>
  <c r="K115" i="22"/>
  <c r="K114" i="22"/>
  <c r="K113" i="22"/>
  <c r="K112" i="22"/>
  <c r="K111" i="22"/>
  <c r="K110" i="22"/>
  <c r="K109" i="22"/>
  <c r="K105" i="22"/>
  <c r="K104" i="22"/>
  <c r="K100" i="22"/>
  <c r="K94" i="22"/>
  <c r="K90" i="22"/>
  <c r="K89" i="22"/>
  <c r="K88" i="22"/>
  <c r="K87" i="22"/>
  <c r="K86" i="22"/>
  <c r="K85" i="22"/>
  <c r="K84" i="22"/>
  <c r="K83" i="22"/>
  <c r="K79" i="22"/>
  <c r="K78" i="22"/>
  <c r="K77" i="22"/>
  <c r="K76" i="22"/>
  <c r="K75" i="22"/>
  <c r="K74" i="22"/>
  <c r="K73" i="22"/>
  <c r="K67" i="22"/>
  <c r="L406" i="22"/>
  <c r="L407" i="22" s="1"/>
  <c r="L403" i="22"/>
  <c r="L402" i="22"/>
  <c r="L397" i="22"/>
  <c r="L396" i="22"/>
  <c r="L395" i="22"/>
  <c r="L391" i="22"/>
  <c r="L390" i="22"/>
  <c r="L389" i="22"/>
  <c r="L385" i="22"/>
  <c r="L384" i="22"/>
  <c r="L383" i="22"/>
  <c r="L382" i="22"/>
  <c r="L381" i="22"/>
  <c r="L380" i="22"/>
  <c r="L376" i="22"/>
  <c r="L375" i="22"/>
  <c r="L374" i="22"/>
  <c r="L373" i="22"/>
  <c r="L372" i="22"/>
  <c r="L371" i="22"/>
  <c r="L370" i="22"/>
  <c r="L369" i="22"/>
  <c r="L368" i="22"/>
  <c r="L367" i="22"/>
  <c r="L366" i="22"/>
  <c r="L365" i="22"/>
  <c r="L364" i="22"/>
  <c r="L363" i="22"/>
  <c r="L359" i="22"/>
  <c r="L358" i="22"/>
  <c r="L354" i="22"/>
  <c r="L353" i="22"/>
  <c r="L352" i="22"/>
  <c r="L351" i="22"/>
  <c r="L350" i="22"/>
  <c r="L349" i="22"/>
  <c r="L348" i="22"/>
  <c r="L347" i="22"/>
  <c r="L343" i="22"/>
  <c r="L342" i="22"/>
  <c r="L341" i="22"/>
  <c r="L340" i="22"/>
  <c r="L339" i="22"/>
  <c r="L338" i="22"/>
  <c r="L337" i="22"/>
  <c r="L336" i="22"/>
  <c r="L335" i="22"/>
  <c r="L334" i="22"/>
  <c r="L333" i="22"/>
  <c r="L332" i="22"/>
  <c r="L331" i="22"/>
  <c r="L330" i="22"/>
  <c r="L326" i="22"/>
  <c r="L325" i="22"/>
  <c r="L324" i="22"/>
  <c r="L323" i="22"/>
  <c r="L319" i="22"/>
  <c r="L318" i="22"/>
  <c r="L317" i="22"/>
  <c r="L316" i="22"/>
  <c r="L315" i="22"/>
  <c r="L311" i="22"/>
  <c r="L307" i="22"/>
  <c r="L306" i="22"/>
  <c r="L305" i="22"/>
  <c r="L304" i="22"/>
  <c r="L303" i="22"/>
  <c r="L302" i="22"/>
  <c r="L301" i="22"/>
  <c r="L300" i="22"/>
  <c r="L296" i="22"/>
  <c r="L295" i="22"/>
  <c r="L294" i="22"/>
  <c r="L290" i="22"/>
  <c r="L289" i="22"/>
  <c r="L288" i="22"/>
  <c r="L287" i="22"/>
  <c r="L286" i="22"/>
  <c r="L285" i="22"/>
  <c r="L284" i="22"/>
  <c r="L283" i="22"/>
  <c r="L282" i="22"/>
  <c r="L278" i="22"/>
  <c r="L277" i="22"/>
  <c r="L276" i="22"/>
  <c r="L272" i="22"/>
  <c r="L271" i="22"/>
  <c r="L270" i="22"/>
  <c r="L269" i="22"/>
  <c r="L268" i="22"/>
  <c r="L267" i="22"/>
  <c r="L266" i="22"/>
  <c r="L265" i="22"/>
  <c r="L261" i="22"/>
  <c r="L260" i="22"/>
  <c r="L259" i="22"/>
  <c r="L258" i="22"/>
  <c r="L257" i="22"/>
  <c r="L256" i="22"/>
  <c r="L255" i="22"/>
  <c r="L254" i="22"/>
  <c r="L253" i="22"/>
  <c r="L249" i="22"/>
  <c r="L248" i="22"/>
  <c r="L247" i="22"/>
  <c r="L246" i="22"/>
  <c r="L245" i="22"/>
  <c r="L244" i="22"/>
  <c r="L240" i="22"/>
  <c r="L239" i="22"/>
  <c r="L238" i="22"/>
  <c r="L237" i="22"/>
  <c r="L236" i="22"/>
  <c r="L235" i="22"/>
  <c r="L231" i="22"/>
  <c r="L230" i="22"/>
  <c r="L229" i="22"/>
  <c r="L228" i="22"/>
  <c r="L227" i="22"/>
  <c r="L226" i="22"/>
  <c r="L225" i="22"/>
  <c r="L224" i="22"/>
  <c r="L223" i="22"/>
  <c r="L222" i="22"/>
  <c r="L218" i="22"/>
  <c r="L217" i="22"/>
  <c r="L216" i="22"/>
  <c r="L215" i="22"/>
  <c r="L214" i="22"/>
  <c r="L213" i="22"/>
  <c r="L212" i="22"/>
  <c r="L211" i="22"/>
  <c r="L210" i="22"/>
  <c r="L209" i="22"/>
  <c r="L208" i="22"/>
  <c r="L204" i="22"/>
  <c r="L203" i="22"/>
  <c r="L202" i="22"/>
  <c r="L201" i="22"/>
  <c r="L200" i="22"/>
  <c r="L196" i="22"/>
  <c r="L195" i="22"/>
  <c r="L194" i="22"/>
  <c r="L193" i="22"/>
  <c r="L189" i="22"/>
  <c r="L190" i="22" s="1"/>
  <c r="L18" i="22" s="1"/>
  <c r="L185" i="22"/>
  <c r="L184" i="22"/>
  <c r="L180" i="22"/>
  <c r="L179" i="22"/>
  <c r="L178" i="22"/>
  <c r="L176" i="22"/>
  <c r="L175" i="22"/>
  <c r="L174" i="22"/>
  <c r="L170" i="22"/>
  <c r="L169" i="22"/>
  <c r="L168" i="22"/>
  <c r="L167" i="22"/>
  <c r="L166" i="22"/>
  <c r="L162" i="22"/>
  <c r="L161" i="22"/>
  <c r="L160" i="22"/>
  <c r="L159" i="22"/>
  <c r="L158" i="22"/>
  <c r="L157" i="22"/>
  <c r="L156" i="22"/>
  <c r="L152" i="22"/>
  <c r="L151" i="22"/>
  <c r="L150" i="22"/>
  <c r="L146" i="22"/>
  <c r="L145" i="22"/>
  <c r="L144" i="22"/>
  <c r="L143" i="22"/>
  <c r="L142" i="22"/>
  <c r="L141" i="22"/>
  <c r="L140" i="22"/>
  <c r="L139" i="22"/>
  <c r="L138" i="22"/>
  <c r="L137" i="22"/>
  <c r="L133" i="22"/>
  <c r="L132" i="22"/>
  <c r="L131" i="22"/>
  <c r="L130" i="22"/>
  <c r="L129" i="22"/>
  <c r="L125" i="22"/>
  <c r="L124" i="22"/>
  <c r="L123" i="22"/>
  <c r="L122" i="22"/>
  <c r="L121" i="22"/>
  <c r="L120" i="22"/>
  <c r="L119" i="22"/>
  <c r="L118" i="22"/>
  <c r="L117" i="22"/>
  <c r="L116" i="22"/>
  <c r="L115" i="22"/>
  <c r="L114" i="22"/>
  <c r="L113" i="22"/>
  <c r="L112" i="22"/>
  <c r="L111" i="22"/>
  <c r="L110" i="22"/>
  <c r="L109" i="22"/>
  <c r="L105" i="22"/>
  <c r="L104" i="22"/>
  <c r="L100" i="22"/>
  <c r="L94" i="22"/>
  <c r="L97" i="22" s="1"/>
  <c r="L90" i="22"/>
  <c r="L89" i="22"/>
  <c r="L88" i="22"/>
  <c r="L87" i="22"/>
  <c r="L86" i="22"/>
  <c r="L85" i="22"/>
  <c r="L84" i="22"/>
  <c r="L83" i="22"/>
  <c r="L79" i="22"/>
  <c r="L78" i="22"/>
  <c r="L77" i="22"/>
  <c r="L76" i="22"/>
  <c r="L75" i="22"/>
  <c r="L74" i="22"/>
  <c r="L67" i="22"/>
  <c r="H143" i="29"/>
  <c r="H142" i="29"/>
  <c r="H141" i="29"/>
  <c r="H140" i="29"/>
  <c r="H139" i="29"/>
  <c r="H138" i="29"/>
  <c r="H137" i="29"/>
  <c r="H136" i="29"/>
  <c r="H135" i="29"/>
  <c r="H134" i="29"/>
  <c r="H133" i="29"/>
  <c r="H132" i="29"/>
  <c r="H131" i="29"/>
  <c r="H130" i="29"/>
  <c r="H129" i="29"/>
  <c r="H128" i="29"/>
  <c r="H127" i="29"/>
  <c r="H126" i="29"/>
  <c r="H125" i="29"/>
  <c r="H124" i="29"/>
  <c r="H123" i="29"/>
  <c r="H122" i="29"/>
  <c r="H121" i="29"/>
  <c r="H120" i="29"/>
  <c r="H119" i="29"/>
  <c r="H118" i="29"/>
  <c r="H117" i="29"/>
  <c r="H116" i="29"/>
  <c r="H115" i="29"/>
  <c r="H114" i="29"/>
  <c r="H113" i="29"/>
  <c r="H112" i="29"/>
  <c r="H111" i="29"/>
  <c r="H110" i="29"/>
  <c r="H109" i="29"/>
  <c r="H108" i="29"/>
  <c r="H107" i="29"/>
  <c r="H106" i="29"/>
  <c r="H105" i="29"/>
  <c r="H104" i="29"/>
  <c r="H103" i="29"/>
  <c r="H102" i="29"/>
  <c r="H101" i="29"/>
  <c r="H100" i="29"/>
  <c r="H99" i="29"/>
  <c r="H98" i="29"/>
  <c r="H97" i="29"/>
  <c r="H96" i="29"/>
  <c r="H95" i="29"/>
  <c r="H94" i="29"/>
  <c r="H93" i="29"/>
  <c r="H92" i="29"/>
  <c r="H91" i="29"/>
  <c r="H90" i="29"/>
  <c r="H89" i="29"/>
  <c r="H88" i="29"/>
  <c r="H87" i="29"/>
  <c r="H86" i="29"/>
  <c r="H85" i="29"/>
  <c r="H84" i="29"/>
  <c r="H83" i="29"/>
  <c r="H82" i="29"/>
  <c r="H81" i="29"/>
  <c r="H80" i="29"/>
  <c r="H79" i="29"/>
  <c r="H78" i="29"/>
  <c r="H77" i="29"/>
  <c r="H76" i="29"/>
  <c r="H75" i="29"/>
  <c r="H74" i="29"/>
  <c r="H73" i="29"/>
  <c r="H72" i="29"/>
  <c r="H71" i="29"/>
  <c r="H70" i="29"/>
  <c r="H69" i="29"/>
  <c r="H68" i="29"/>
  <c r="H67" i="29"/>
  <c r="H66" i="29"/>
  <c r="H65" i="29"/>
  <c r="H64" i="29"/>
  <c r="H63" i="29"/>
  <c r="H62" i="29"/>
  <c r="H61" i="29"/>
  <c r="H60" i="29"/>
  <c r="H59" i="29"/>
  <c r="H58" i="29"/>
  <c r="H57" i="29"/>
  <c r="H56" i="29"/>
  <c r="H55" i="29"/>
  <c r="H54" i="29"/>
  <c r="H53" i="29"/>
  <c r="H52" i="29"/>
  <c r="H51" i="29"/>
  <c r="H50" i="29"/>
  <c r="H49" i="29"/>
  <c r="H48" i="29"/>
  <c r="H47" i="29"/>
  <c r="H46" i="29"/>
  <c r="H45" i="29"/>
  <c r="H44" i="29"/>
  <c r="H43" i="29"/>
  <c r="H42" i="29"/>
  <c r="H41" i="29"/>
  <c r="H40" i="29"/>
  <c r="H39" i="29"/>
  <c r="H38" i="29"/>
  <c r="H37" i="29"/>
  <c r="H36" i="29"/>
  <c r="H35" i="29"/>
  <c r="H34" i="29"/>
  <c r="H33" i="29"/>
  <c r="H32" i="29"/>
  <c r="H31" i="29"/>
  <c r="H30" i="29"/>
  <c r="H29" i="29"/>
  <c r="H28" i="29"/>
  <c r="H27" i="29"/>
  <c r="H26" i="29"/>
  <c r="H25" i="29"/>
  <c r="H24" i="29"/>
  <c r="H23" i="29"/>
  <c r="H22" i="29"/>
  <c r="H21" i="29"/>
  <c r="H20" i="29"/>
  <c r="H19" i="29"/>
  <c r="H18" i="29"/>
  <c r="H17" i="29"/>
  <c r="H16" i="29"/>
  <c r="H15" i="29"/>
  <c r="H14" i="29"/>
  <c r="H13" i="29"/>
  <c r="H12" i="29"/>
  <c r="H11" i="29"/>
  <c r="H10" i="29"/>
  <c r="H9" i="29"/>
  <c r="H8" i="29"/>
  <c r="H7" i="29"/>
  <c r="H6" i="29"/>
  <c r="H5" i="29"/>
  <c r="H4" i="29"/>
  <c r="H3" i="29"/>
  <c r="L401" i="22" s="1"/>
  <c r="H2" i="29"/>
  <c r="L73" i="22" l="1"/>
  <c r="L80" i="22" s="1"/>
  <c r="M94" i="22"/>
  <c r="K97" i="22"/>
  <c r="K6" i="22" s="1"/>
  <c r="K186" i="22"/>
  <c r="K17" i="22" s="1"/>
  <c r="K279" i="22"/>
  <c r="K27" i="22" s="1"/>
  <c r="K398" i="22"/>
  <c r="K46" i="22" s="1"/>
  <c r="K297" i="22"/>
  <c r="K29" i="22" s="1"/>
  <c r="K91" i="22"/>
  <c r="K5" i="22" s="1"/>
  <c r="K205" i="22"/>
  <c r="K20" i="22" s="1"/>
  <c r="K241" i="22"/>
  <c r="K23" i="22" s="1"/>
  <c r="K291" i="22"/>
  <c r="K28" i="22" s="1"/>
  <c r="K327" i="22"/>
  <c r="K36" i="22" s="1"/>
  <c r="K377" i="22"/>
  <c r="K43" i="22" s="1"/>
  <c r="K404" i="22"/>
  <c r="K51" i="22" s="1"/>
  <c r="K54" i="22"/>
  <c r="K153" i="22"/>
  <c r="K13" i="22" s="1"/>
  <c r="K147" i="22"/>
  <c r="K12" i="22" s="1"/>
  <c r="K392" i="22"/>
  <c r="K45" i="22" s="1"/>
  <c r="L320" i="22"/>
  <c r="L35" i="22" s="1"/>
  <c r="L297" i="22"/>
  <c r="L29" i="22" s="1"/>
  <c r="L398" i="22"/>
  <c r="L46" i="22" s="1"/>
  <c r="K106" i="22"/>
  <c r="K7" i="22" s="1"/>
  <c r="K134" i="22"/>
  <c r="K9" i="22" s="1"/>
  <c r="K171" i="22"/>
  <c r="K15" i="22" s="1"/>
  <c r="K181" i="22"/>
  <c r="K16" i="22" s="1"/>
  <c r="K197" i="22"/>
  <c r="K19" i="22" s="1"/>
  <c r="K219" i="22"/>
  <c r="K21" i="22" s="1"/>
  <c r="K250" i="22"/>
  <c r="K24" i="22" s="1"/>
  <c r="K262" i="22"/>
  <c r="K25" i="22" s="1"/>
  <c r="K308" i="22"/>
  <c r="K30" i="22" s="1"/>
  <c r="K320" i="22"/>
  <c r="K35" i="22" s="1"/>
  <c r="K344" i="22"/>
  <c r="K37" i="22" s="1"/>
  <c r="K355" i="22"/>
  <c r="K38" i="22" s="1"/>
  <c r="K360" i="22"/>
  <c r="K39" i="22" s="1"/>
  <c r="K386" i="22"/>
  <c r="K44" i="22" s="1"/>
  <c r="L404" i="22"/>
  <c r="L51" i="22" s="1"/>
  <c r="L134" i="22"/>
  <c r="L9" i="22" s="1"/>
  <c r="L147" i="22"/>
  <c r="L12" i="22" s="1"/>
  <c r="L197" i="22"/>
  <c r="L19" i="22" s="1"/>
  <c r="L360" i="22"/>
  <c r="L39" i="22" s="1"/>
  <c r="L392" i="22"/>
  <c r="L45" i="22" s="1"/>
  <c r="K80" i="22"/>
  <c r="K163" i="22"/>
  <c r="K14" i="22" s="1"/>
  <c r="K273" i="22"/>
  <c r="K26" i="22" s="1"/>
  <c r="K126" i="22"/>
  <c r="K8" i="22" s="1"/>
  <c r="K232" i="22"/>
  <c r="K22" i="22" s="1"/>
  <c r="L291" i="22"/>
  <c r="L28" i="22" s="1"/>
  <c r="L171" i="22"/>
  <c r="L15" i="22" s="1"/>
  <c r="L312" i="22"/>
  <c r="L34" i="22" s="1"/>
  <c r="L386" i="22"/>
  <c r="L44" i="22" s="1"/>
  <c r="L163" i="22"/>
  <c r="L14" i="22" s="1"/>
  <c r="L308" i="22"/>
  <c r="L30" i="22" s="1"/>
  <c r="L153" i="22"/>
  <c r="L13" i="22" s="1"/>
  <c r="L126" i="22"/>
  <c r="L8" i="22" s="1"/>
  <c r="L232" i="22"/>
  <c r="L22" i="22" s="1"/>
  <c r="L262" i="22"/>
  <c r="L25" i="22" s="1"/>
  <c r="L414" i="22"/>
  <c r="L54" i="22"/>
  <c r="L6" i="22"/>
  <c r="L327" i="22"/>
  <c r="L36" i="22" s="1"/>
  <c r="L355" i="22"/>
  <c r="L38" i="22" s="1"/>
  <c r="L377" i="22"/>
  <c r="L43" i="22" s="1"/>
  <c r="L106" i="22"/>
  <c r="L7" i="22" s="1"/>
  <c r="L279" i="22"/>
  <c r="L27" i="22" s="1"/>
  <c r="L91" i="22"/>
  <c r="L5" i="22" s="1"/>
  <c r="L181" i="22"/>
  <c r="L16" i="22" s="1"/>
  <c r="L250" i="22"/>
  <c r="L24" i="22" s="1"/>
  <c r="L273" i="22"/>
  <c r="L26" i="22" s="1"/>
  <c r="L186" i="22"/>
  <c r="L17" i="22" s="1"/>
  <c r="L205" i="22"/>
  <c r="L20" i="22" s="1"/>
  <c r="L219" i="22"/>
  <c r="L21" i="22" s="1"/>
  <c r="L344" i="22"/>
  <c r="L37" i="22" s="1"/>
  <c r="L241" i="22"/>
  <c r="L23" i="22" s="1"/>
  <c r="M318" i="22"/>
  <c r="I318" i="22"/>
  <c r="P318" i="22" s="1"/>
  <c r="Q318" i="22" s="1"/>
  <c r="M306" i="22"/>
  <c r="I306" i="22"/>
  <c r="M139" i="22"/>
  <c r="I139" i="22"/>
  <c r="P139" i="22" s="1"/>
  <c r="Q139" i="22" s="1"/>
  <c r="M132" i="22"/>
  <c r="I132" i="22"/>
  <c r="M131" i="22"/>
  <c r="I131" i="22"/>
  <c r="P131" i="22" s="1"/>
  <c r="Q131" i="22" s="1"/>
  <c r="M104" i="22"/>
  <c r="I104" i="22"/>
  <c r="P104" i="22" s="1"/>
  <c r="Q104" i="22" s="1"/>
  <c r="M210" i="22"/>
  <c r="I210" i="22"/>
  <c r="P210" i="22" s="1"/>
  <c r="Q210" i="22" s="1"/>
  <c r="I94" i="22"/>
  <c r="I95" i="22"/>
  <c r="P95" i="22" s="1"/>
  <c r="Q95" i="22" s="1"/>
  <c r="J6" i="22"/>
  <c r="I96" i="22"/>
  <c r="P96" i="22" s="1"/>
  <c r="Q96" i="22" s="1"/>
  <c r="M84" i="22"/>
  <c r="I84" i="22"/>
  <c r="P84" i="22" s="1"/>
  <c r="Q84" i="22" s="1"/>
  <c r="N94" i="22" l="1"/>
  <c r="L4" i="22"/>
  <c r="L410" i="22"/>
  <c r="N96" i="22"/>
  <c r="K4" i="22"/>
  <c r="M97" i="22"/>
  <c r="M6" i="22" s="1"/>
  <c r="N95" i="22"/>
  <c r="P94" i="22"/>
  <c r="P97" i="22" s="1"/>
  <c r="P6" i="22" s="1"/>
  <c r="I6" i="22"/>
  <c r="K47" i="22"/>
  <c r="N139" i="22"/>
  <c r="K10" i="22"/>
  <c r="K40" i="22"/>
  <c r="K31" i="22"/>
  <c r="K411" i="22"/>
  <c r="L47" i="22"/>
  <c r="L413" i="22"/>
  <c r="N306" i="22"/>
  <c r="L31" i="22"/>
  <c r="L411" i="22"/>
  <c r="L40" i="22"/>
  <c r="L412" i="22"/>
  <c r="L10" i="22"/>
  <c r="N318" i="22"/>
  <c r="P306" i="22"/>
  <c r="Q306" i="22" s="1"/>
  <c r="N132" i="22"/>
  <c r="N104" i="22"/>
  <c r="N210" i="22"/>
  <c r="N84" i="22"/>
  <c r="P132" i="22"/>
  <c r="Q132" i="22" s="1"/>
  <c r="N131" i="22"/>
  <c r="M77" i="22"/>
  <c r="I77" i="22"/>
  <c r="P77" i="22" s="1"/>
  <c r="Q77" i="22" s="1"/>
  <c r="I100" i="22"/>
  <c r="N97" i="22" l="1"/>
  <c r="N6" i="22" s="1"/>
  <c r="Q94" i="22"/>
  <c r="Q97" i="22"/>
  <c r="Q6" i="22" s="1"/>
  <c r="K49" i="22"/>
  <c r="K53" i="22" s="1"/>
  <c r="K56" i="22" s="1"/>
  <c r="K415" i="22"/>
  <c r="L415" i="22"/>
  <c r="L49" i="22"/>
  <c r="L53" i="22" s="1"/>
  <c r="L56" i="22" s="1"/>
  <c r="N77" i="22"/>
  <c r="P66" i="22"/>
  <c r="Q66" i="22" s="1"/>
  <c r="P65" i="22"/>
  <c r="Q65" i="22" s="1"/>
  <c r="P64" i="22"/>
  <c r="Q64" i="22" s="1"/>
  <c r="P63" i="22"/>
  <c r="Q63" i="22" s="1"/>
  <c r="P62" i="22"/>
  <c r="Q62" i="22" s="1"/>
  <c r="P61" i="22"/>
  <c r="P60" i="22"/>
  <c r="Q60" i="22" s="1"/>
  <c r="P59" i="22"/>
  <c r="Q59" i="22" s="1"/>
  <c r="N67" i="22"/>
  <c r="M67" i="22"/>
  <c r="J67" i="22"/>
  <c r="I67" i="22"/>
  <c r="K416" i="22" l="1"/>
  <c r="L416" i="22"/>
  <c r="P67" i="22"/>
  <c r="Q61" i="22"/>
  <c r="Q67" i="22" s="1"/>
  <c r="H403" i="22"/>
  <c r="M381" i="22" l="1"/>
  <c r="M406" i="22"/>
  <c r="M407" i="22" s="1"/>
  <c r="M414" i="22" s="1"/>
  <c r="M403" i="22"/>
  <c r="M402" i="22"/>
  <c r="M401" i="22"/>
  <c r="M397" i="22"/>
  <c r="M396" i="22"/>
  <c r="M395" i="22"/>
  <c r="M391" i="22"/>
  <c r="M390" i="22"/>
  <c r="M389" i="22"/>
  <c r="M385" i="22"/>
  <c r="M384" i="22"/>
  <c r="M383" i="22"/>
  <c r="M382" i="22"/>
  <c r="M380" i="22"/>
  <c r="M376" i="22"/>
  <c r="M375" i="22"/>
  <c r="M374" i="22"/>
  <c r="M373" i="22"/>
  <c r="M372" i="22"/>
  <c r="M371" i="22"/>
  <c r="M370" i="22"/>
  <c r="M369" i="22"/>
  <c r="M368" i="22"/>
  <c r="M367" i="22"/>
  <c r="M366" i="22"/>
  <c r="M365" i="22"/>
  <c r="M364" i="22"/>
  <c r="M363" i="22"/>
  <c r="M359" i="22"/>
  <c r="M358" i="22"/>
  <c r="M354" i="22"/>
  <c r="M353" i="22"/>
  <c r="M352" i="22"/>
  <c r="M351" i="22"/>
  <c r="M350" i="22"/>
  <c r="M349" i="22"/>
  <c r="M348" i="22"/>
  <c r="M347" i="22"/>
  <c r="M343" i="22"/>
  <c r="M342" i="22"/>
  <c r="M341" i="22"/>
  <c r="M340" i="22"/>
  <c r="M339" i="22"/>
  <c r="M338" i="22"/>
  <c r="M337" i="22"/>
  <c r="M336" i="22"/>
  <c r="M335" i="22"/>
  <c r="M334" i="22"/>
  <c r="M333" i="22"/>
  <c r="M332" i="22"/>
  <c r="M331" i="22"/>
  <c r="M330" i="22"/>
  <c r="M326" i="22"/>
  <c r="M325" i="22"/>
  <c r="M324" i="22"/>
  <c r="M323" i="22"/>
  <c r="M319" i="22"/>
  <c r="M317" i="22"/>
  <c r="M316" i="22"/>
  <c r="M315" i="22"/>
  <c r="M311" i="22"/>
  <c r="M312" i="22" s="1"/>
  <c r="M34" i="22" s="1"/>
  <c r="M307" i="22"/>
  <c r="M305" i="22"/>
  <c r="M304" i="22"/>
  <c r="M303" i="22"/>
  <c r="M302" i="22"/>
  <c r="M301" i="22"/>
  <c r="M300" i="22"/>
  <c r="M296" i="22"/>
  <c r="M295" i="22"/>
  <c r="M294" i="22"/>
  <c r="M290" i="22"/>
  <c r="M289" i="22"/>
  <c r="M288" i="22"/>
  <c r="M287" i="22"/>
  <c r="M286" i="22"/>
  <c r="M285" i="22"/>
  <c r="M284" i="22"/>
  <c r="M283" i="22"/>
  <c r="M282" i="22"/>
  <c r="M278" i="22"/>
  <c r="M277" i="22"/>
  <c r="M276" i="22"/>
  <c r="M272" i="22"/>
  <c r="M271" i="22"/>
  <c r="M270" i="22"/>
  <c r="M269" i="22"/>
  <c r="M268" i="22"/>
  <c r="M267" i="22"/>
  <c r="M266" i="22"/>
  <c r="M265" i="22"/>
  <c r="M261" i="22"/>
  <c r="M260" i="22"/>
  <c r="M259" i="22"/>
  <c r="M258" i="22"/>
  <c r="M257" i="22"/>
  <c r="M256" i="22"/>
  <c r="M255" i="22"/>
  <c r="M254" i="22"/>
  <c r="M253" i="22"/>
  <c r="M249" i="22"/>
  <c r="M248" i="22"/>
  <c r="M247" i="22"/>
  <c r="M246" i="22"/>
  <c r="M245" i="22"/>
  <c r="M244" i="22"/>
  <c r="M240" i="22"/>
  <c r="M239" i="22"/>
  <c r="M238" i="22"/>
  <c r="M237" i="22"/>
  <c r="M236" i="22"/>
  <c r="M235" i="22"/>
  <c r="M231" i="22"/>
  <c r="M230" i="22"/>
  <c r="M229" i="22"/>
  <c r="M228" i="22"/>
  <c r="M227" i="22"/>
  <c r="M226" i="22"/>
  <c r="M225" i="22"/>
  <c r="M224" i="22"/>
  <c r="M223" i="22"/>
  <c r="M222" i="22"/>
  <c r="M218" i="22"/>
  <c r="M217" i="22"/>
  <c r="M216" i="22"/>
  <c r="M215" i="22"/>
  <c r="M214" i="22"/>
  <c r="M213" i="22"/>
  <c r="M212" i="22"/>
  <c r="M211" i="22"/>
  <c r="M209" i="22"/>
  <c r="M208" i="22"/>
  <c r="M204" i="22"/>
  <c r="M203" i="22"/>
  <c r="M202" i="22"/>
  <c r="M201" i="22"/>
  <c r="M200" i="22"/>
  <c r="M196" i="22"/>
  <c r="M195" i="22"/>
  <c r="M194" i="22"/>
  <c r="M193" i="22"/>
  <c r="M189" i="22"/>
  <c r="M190" i="22" s="1"/>
  <c r="M18" i="22" s="1"/>
  <c r="M185" i="22"/>
  <c r="M184" i="22"/>
  <c r="M180" i="22"/>
  <c r="M179" i="22"/>
  <c r="M178" i="22"/>
  <c r="M176" i="22"/>
  <c r="M175" i="22"/>
  <c r="M174" i="22"/>
  <c r="M170" i="22"/>
  <c r="M169" i="22"/>
  <c r="M168" i="22"/>
  <c r="M167" i="22"/>
  <c r="M166" i="22"/>
  <c r="M162" i="22"/>
  <c r="M161" i="22"/>
  <c r="M160" i="22"/>
  <c r="M159" i="22"/>
  <c r="M158" i="22"/>
  <c r="M157" i="22"/>
  <c r="M156" i="22"/>
  <c r="M152" i="22"/>
  <c r="M151" i="22"/>
  <c r="M150" i="22"/>
  <c r="M146" i="22"/>
  <c r="M145" i="22"/>
  <c r="M144" i="22"/>
  <c r="M143" i="22"/>
  <c r="M142" i="22"/>
  <c r="M141" i="22"/>
  <c r="M140" i="22"/>
  <c r="M138" i="22"/>
  <c r="M137" i="22"/>
  <c r="M133" i="22"/>
  <c r="M130" i="22"/>
  <c r="M129" i="22"/>
  <c r="M125" i="22"/>
  <c r="M124" i="22"/>
  <c r="M123" i="22"/>
  <c r="M122" i="22"/>
  <c r="M121" i="22"/>
  <c r="M120" i="22"/>
  <c r="M119" i="22"/>
  <c r="M118" i="22"/>
  <c r="M117" i="22"/>
  <c r="M116" i="22"/>
  <c r="M115" i="22"/>
  <c r="M114" i="22"/>
  <c r="M113" i="22"/>
  <c r="M112" i="22"/>
  <c r="M111" i="22"/>
  <c r="M110" i="22"/>
  <c r="M109" i="22"/>
  <c r="M105" i="22"/>
  <c r="M100" i="22"/>
  <c r="M90" i="22"/>
  <c r="M89" i="22"/>
  <c r="M88" i="22"/>
  <c r="M87" i="22"/>
  <c r="M86" i="22"/>
  <c r="M85" i="22"/>
  <c r="M83" i="22"/>
  <c r="M79" i="22"/>
  <c r="M78" i="22"/>
  <c r="M76" i="22"/>
  <c r="M75" i="22"/>
  <c r="M74" i="22"/>
  <c r="M73" i="22"/>
  <c r="M186" i="22" l="1"/>
  <c r="M17" i="22" s="1"/>
  <c r="M205" i="22"/>
  <c r="M20" i="22" s="1"/>
  <c r="M297" i="22"/>
  <c r="M29" i="22" s="1"/>
  <c r="M327" i="22"/>
  <c r="M36" i="22" s="1"/>
  <c r="M398" i="22"/>
  <c r="M46" i="22" s="1"/>
  <c r="M106" i="22"/>
  <c r="M7" i="22" s="1"/>
  <c r="M279" i="22"/>
  <c r="M27" i="22" s="1"/>
  <c r="M404" i="22"/>
  <c r="M51" i="22" s="1"/>
  <c r="M153" i="22"/>
  <c r="M13" i="22" s="1"/>
  <c r="M360" i="22"/>
  <c r="M39" i="22" s="1"/>
  <c r="M163" i="22"/>
  <c r="M14" i="22" s="1"/>
  <c r="M250" i="22"/>
  <c r="M24" i="22" s="1"/>
  <c r="M273" i="22"/>
  <c r="M26" i="22" s="1"/>
  <c r="M308" i="22"/>
  <c r="M30" i="22" s="1"/>
  <c r="M320" i="22"/>
  <c r="M35" i="22" s="1"/>
  <c r="M344" i="22"/>
  <c r="M37" i="22" s="1"/>
  <c r="M377" i="22"/>
  <c r="M43" i="22" s="1"/>
  <c r="M126" i="22"/>
  <c r="M8" i="22" s="1"/>
  <c r="M147" i="22"/>
  <c r="M12" i="22" s="1"/>
  <c r="M219" i="22"/>
  <c r="M21" i="22" s="1"/>
  <c r="M241" i="22"/>
  <c r="M23" i="22" s="1"/>
  <c r="M392" i="22"/>
  <c r="M45" i="22" s="1"/>
  <c r="M91" i="22"/>
  <c r="M5" i="22" s="1"/>
  <c r="M232" i="22"/>
  <c r="M22" i="22" s="1"/>
  <c r="M80" i="22"/>
  <c r="M134" i="22"/>
  <c r="M9" i="22" s="1"/>
  <c r="M54" i="22"/>
  <c r="M181" i="22"/>
  <c r="M16" i="22" s="1"/>
  <c r="M262" i="22"/>
  <c r="M25" i="22" s="1"/>
  <c r="M291" i="22"/>
  <c r="M28" i="22" s="1"/>
  <c r="M386" i="22"/>
  <c r="M44" i="22" s="1"/>
  <c r="M355" i="22"/>
  <c r="M38" i="22" s="1"/>
  <c r="M171" i="22"/>
  <c r="M15" i="22" s="1"/>
  <c r="M197" i="22"/>
  <c r="M19" i="22" s="1"/>
  <c r="J407" i="22"/>
  <c r="J54" i="22" s="1"/>
  <c r="J404" i="22"/>
  <c r="J51" i="22" s="1"/>
  <c r="J398" i="22"/>
  <c r="J46" i="22" s="1"/>
  <c r="J392" i="22"/>
  <c r="J45" i="22" s="1"/>
  <c r="J386" i="22"/>
  <c r="J44" i="22" s="1"/>
  <c r="J377" i="22"/>
  <c r="J43" i="22" s="1"/>
  <c r="J360" i="22"/>
  <c r="J355" i="22"/>
  <c r="J38" i="22" s="1"/>
  <c r="J344" i="22"/>
  <c r="J37" i="22" s="1"/>
  <c r="J327" i="22"/>
  <c r="J36" i="22" s="1"/>
  <c r="J320" i="22"/>
  <c r="J35" i="22" s="1"/>
  <c r="J312" i="22"/>
  <c r="J34" i="22" s="1"/>
  <c r="J308" i="22"/>
  <c r="J297" i="22"/>
  <c r="J29" i="22" s="1"/>
  <c r="J291" i="22"/>
  <c r="J28" i="22" s="1"/>
  <c r="J279" i="22"/>
  <c r="J27" i="22" s="1"/>
  <c r="J273" i="22"/>
  <c r="J26" i="22" s="1"/>
  <c r="J262" i="22"/>
  <c r="J25" i="22" s="1"/>
  <c r="J250" i="22"/>
  <c r="J24" i="22" s="1"/>
  <c r="J241" i="22"/>
  <c r="J23" i="22" s="1"/>
  <c r="J232" i="22"/>
  <c r="J22" i="22" s="1"/>
  <c r="J219" i="22"/>
  <c r="J21" i="22" s="1"/>
  <c r="J205" i="22"/>
  <c r="J20" i="22" s="1"/>
  <c r="J197" i="22"/>
  <c r="J19" i="22" s="1"/>
  <c r="J190" i="22"/>
  <c r="J18" i="22" s="1"/>
  <c r="J186" i="22"/>
  <c r="J17" i="22" s="1"/>
  <c r="J181" i="22"/>
  <c r="J16" i="22" s="1"/>
  <c r="J171" i="22"/>
  <c r="J15" i="22" s="1"/>
  <c r="J163" i="22"/>
  <c r="J14" i="22" s="1"/>
  <c r="J153" i="22"/>
  <c r="J13" i="22" s="1"/>
  <c r="J147" i="22"/>
  <c r="J12" i="22" s="1"/>
  <c r="J134" i="22"/>
  <c r="J9" i="22" s="1"/>
  <c r="J126" i="22"/>
  <c r="J8" i="22" s="1"/>
  <c r="J106" i="22"/>
  <c r="J7" i="22" s="1"/>
  <c r="J91" i="22"/>
  <c r="J5" i="22" s="1"/>
  <c r="J80" i="22"/>
  <c r="J4" i="22" l="1"/>
  <c r="J10" i="22" s="1"/>
  <c r="J410" i="22"/>
  <c r="M4" i="22"/>
  <c r="M410" i="22"/>
  <c r="M47" i="22"/>
  <c r="M40" i="22"/>
  <c r="M412" i="22"/>
  <c r="M413" i="22"/>
  <c r="M31" i="22"/>
  <c r="J412" i="22"/>
  <c r="M10" i="22"/>
  <c r="J413" i="22"/>
  <c r="J39" i="22"/>
  <c r="J40" i="22" s="1"/>
  <c r="M411" i="22"/>
  <c r="J47" i="22"/>
  <c r="J414" i="22"/>
  <c r="J30" i="22"/>
  <c r="J31" i="22" s="1"/>
  <c r="I169" i="22"/>
  <c r="N169" i="22" s="1"/>
  <c r="I218" i="22"/>
  <c r="N218" i="22" s="1"/>
  <c r="I75" i="22"/>
  <c r="N75" i="22" s="1"/>
  <c r="I73" i="22"/>
  <c r="I74" i="22"/>
  <c r="N74" i="22" s="1"/>
  <c r="I76" i="22"/>
  <c r="N76" i="22" s="1"/>
  <c r="I78" i="22"/>
  <c r="N78" i="22" s="1"/>
  <c r="I79" i="22"/>
  <c r="N79" i="22" s="1"/>
  <c r="I83" i="22"/>
  <c r="N83" i="22" s="1"/>
  <c r="I85" i="22"/>
  <c r="N85" i="22" s="1"/>
  <c r="I86" i="22"/>
  <c r="N86" i="22" s="1"/>
  <c r="I87" i="22"/>
  <c r="N87" i="22" s="1"/>
  <c r="I88" i="22"/>
  <c r="N88" i="22" s="1"/>
  <c r="I89" i="22"/>
  <c r="N89" i="22" s="1"/>
  <c r="I90" i="22"/>
  <c r="N90" i="22" s="1"/>
  <c r="N100" i="22"/>
  <c r="I105" i="22"/>
  <c r="N105" i="22" s="1"/>
  <c r="I109" i="22"/>
  <c r="N109" i="22" s="1"/>
  <c r="I110" i="22"/>
  <c r="N110" i="22" s="1"/>
  <c r="I111" i="22"/>
  <c r="N111" i="22" s="1"/>
  <c r="I112" i="22"/>
  <c r="N112" i="22" s="1"/>
  <c r="I113" i="22"/>
  <c r="N113" i="22" s="1"/>
  <c r="I114" i="22"/>
  <c r="N114" i="22" s="1"/>
  <c r="I115" i="22"/>
  <c r="N115" i="22" s="1"/>
  <c r="I116" i="22"/>
  <c r="N116" i="22" s="1"/>
  <c r="I117" i="22"/>
  <c r="N117" i="22" s="1"/>
  <c r="I118" i="22"/>
  <c r="N118" i="22" s="1"/>
  <c r="I119" i="22"/>
  <c r="N119" i="22" s="1"/>
  <c r="I120" i="22"/>
  <c r="N120" i="22" s="1"/>
  <c r="I121" i="22"/>
  <c r="N121" i="22" s="1"/>
  <c r="I122" i="22"/>
  <c r="N122" i="22" s="1"/>
  <c r="I123" i="22"/>
  <c r="N123" i="22" s="1"/>
  <c r="I124" i="22"/>
  <c r="N124" i="22" s="1"/>
  <c r="I125" i="22"/>
  <c r="N125" i="22" s="1"/>
  <c r="I129" i="22"/>
  <c r="N129" i="22" s="1"/>
  <c r="I130" i="22"/>
  <c r="N130" i="22" s="1"/>
  <c r="I133" i="22"/>
  <c r="N133" i="22" s="1"/>
  <c r="I137" i="22"/>
  <c r="N137" i="22" s="1"/>
  <c r="I138" i="22"/>
  <c r="N138" i="22" s="1"/>
  <c r="I140" i="22"/>
  <c r="N140" i="22" s="1"/>
  <c r="I141" i="22"/>
  <c r="N141" i="22" s="1"/>
  <c r="I142" i="22"/>
  <c r="N142" i="22" s="1"/>
  <c r="I143" i="22"/>
  <c r="N143" i="22" s="1"/>
  <c r="I144" i="22"/>
  <c r="N144" i="22" s="1"/>
  <c r="I145" i="22"/>
  <c r="N145" i="22" s="1"/>
  <c r="I146" i="22"/>
  <c r="N146" i="22" s="1"/>
  <c r="I150" i="22"/>
  <c r="N150" i="22" s="1"/>
  <c r="I151" i="22"/>
  <c r="N151" i="22" s="1"/>
  <c r="I152" i="22"/>
  <c r="N152" i="22" s="1"/>
  <c r="I156" i="22"/>
  <c r="N156" i="22" s="1"/>
  <c r="I157" i="22"/>
  <c r="N157" i="22" s="1"/>
  <c r="I158" i="22"/>
  <c r="N158" i="22" s="1"/>
  <c r="I159" i="22"/>
  <c r="N159" i="22" s="1"/>
  <c r="I160" i="22"/>
  <c r="N160" i="22" s="1"/>
  <c r="I161" i="22"/>
  <c r="N161" i="22" s="1"/>
  <c r="I162" i="22"/>
  <c r="N162" i="22" s="1"/>
  <c r="I166" i="22"/>
  <c r="N166" i="22" s="1"/>
  <c r="I167" i="22"/>
  <c r="N167" i="22" s="1"/>
  <c r="I168" i="22"/>
  <c r="N168" i="22" s="1"/>
  <c r="I170" i="22"/>
  <c r="N170" i="22" s="1"/>
  <c r="N174" i="22"/>
  <c r="I175" i="22"/>
  <c r="N175" i="22" s="1"/>
  <c r="I176" i="22"/>
  <c r="N176" i="22" s="1"/>
  <c r="I178" i="22"/>
  <c r="N178" i="22" s="1"/>
  <c r="I179" i="22"/>
  <c r="N179" i="22" s="1"/>
  <c r="I180" i="22"/>
  <c r="N180" i="22" s="1"/>
  <c r="I184" i="22"/>
  <c r="N184" i="22" s="1"/>
  <c r="I185" i="22"/>
  <c r="N185" i="22" s="1"/>
  <c r="I189" i="22"/>
  <c r="N189" i="22" s="1"/>
  <c r="N190" i="22" s="1"/>
  <c r="N18" i="22" s="1"/>
  <c r="I193" i="22"/>
  <c r="N193" i="22" s="1"/>
  <c r="I194" i="22"/>
  <c r="N194" i="22" s="1"/>
  <c r="I195" i="22"/>
  <c r="N195" i="22" s="1"/>
  <c r="I196" i="22"/>
  <c r="N196" i="22" s="1"/>
  <c r="I200" i="22"/>
  <c r="N200" i="22" s="1"/>
  <c r="I201" i="22"/>
  <c r="N201" i="22" s="1"/>
  <c r="I202" i="22"/>
  <c r="N202" i="22" s="1"/>
  <c r="I203" i="22"/>
  <c r="N203" i="22" s="1"/>
  <c r="I204" i="22"/>
  <c r="N204" i="22" s="1"/>
  <c r="I208" i="22"/>
  <c r="N208" i="22" s="1"/>
  <c r="I209" i="22"/>
  <c r="N209" i="22" s="1"/>
  <c r="I211" i="22"/>
  <c r="N211" i="22" s="1"/>
  <c r="I212" i="22"/>
  <c r="N212" i="22" s="1"/>
  <c r="I213" i="22"/>
  <c r="N213" i="22" s="1"/>
  <c r="I214" i="22"/>
  <c r="N214" i="22" s="1"/>
  <c r="I215" i="22"/>
  <c r="N215" i="22" s="1"/>
  <c r="I216" i="22"/>
  <c r="N216" i="22" s="1"/>
  <c r="I217" i="22"/>
  <c r="N217" i="22" s="1"/>
  <c r="I222" i="22"/>
  <c r="N222" i="22" s="1"/>
  <c r="I223" i="22"/>
  <c r="N223" i="22" s="1"/>
  <c r="I224" i="22"/>
  <c r="N224" i="22" s="1"/>
  <c r="I225" i="22"/>
  <c r="N225" i="22" s="1"/>
  <c r="I226" i="22"/>
  <c r="N226" i="22" s="1"/>
  <c r="I227" i="22"/>
  <c r="N227" i="22" s="1"/>
  <c r="I228" i="22"/>
  <c r="N228" i="22" s="1"/>
  <c r="I229" i="22"/>
  <c r="N229" i="22" s="1"/>
  <c r="I230" i="22"/>
  <c r="N230" i="22" s="1"/>
  <c r="I231" i="22"/>
  <c r="N231" i="22" s="1"/>
  <c r="I235" i="22"/>
  <c r="N235" i="22" s="1"/>
  <c r="I236" i="22"/>
  <c r="N236" i="22" s="1"/>
  <c r="I237" i="22"/>
  <c r="N237" i="22" s="1"/>
  <c r="I238" i="22"/>
  <c r="N238" i="22" s="1"/>
  <c r="I239" i="22"/>
  <c r="N239" i="22" s="1"/>
  <c r="I240" i="22"/>
  <c r="N240" i="22" s="1"/>
  <c r="I244" i="22"/>
  <c r="N244" i="22" s="1"/>
  <c r="I245" i="22"/>
  <c r="N245" i="22" s="1"/>
  <c r="I246" i="22"/>
  <c r="N246" i="22" s="1"/>
  <c r="I247" i="22"/>
  <c r="N247" i="22" s="1"/>
  <c r="I248" i="22"/>
  <c r="N248" i="22" s="1"/>
  <c r="I249" i="22"/>
  <c r="N249" i="22" s="1"/>
  <c r="I253" i="22"/>
  <c r="N253" i="22" s="1"/>
  <c r="I254" i="22"/>
  <c r="N254" i="22" s="1"/>
  <c r="I255" i="22"/>
  <c r="N255" i="22" s="1"/>
  <c r="I256" i="22"/>
  <c r="N256" i="22" s="1"/>
  <c r="I257" i="22"/>
  <c r="N257" i="22" s="1"/>
  <c r="I258" i="22"/>
  <c r="N258" i="22" s="1"/>
  <c r="I259" i="22"/>
  <c r="N259" i="22" s="1"/>
  <c r="I260" i="22"/>
  <c r="N260" i="22" s="1"/>
  <c r="I261" i="22"/>
  <c r="N261" i="22" s="1"/>
  <c r="I265" i="22"/>
  <c r="N265" i="22" s="1"/>
  <c r="I266" i="22"/>
  <c r="N266" i="22" s="1"/>
  <c r="I267" i="22"/>
  <c r="N267" i="22" s="1"/>
  <c r="I268" i="22"/>
  <c r="N268" i="22" s="1"/>
  <c r="I269" i="22"/>
  <c r="N269" i="22" s="1"/>
  <c r="I270" i="22"/>
  <c r="N270" i="22" s="1"/>
  <c r="I271" i="22"/>
  <c r="N271" i="22" s="1"/>
  <c r="I272" i="22"/>
  <c r="N272" i="22" s="1"/>
  <c r="I276" i="22"/>
  <c r="N276" i="22" s="1"/>
  <c r="I277" i="22"/>
  <c r="N277" i="22" s="1"/>
  <c r="I278" i="22"/>
  <c r="N278" i="22" s="1"/>
  <c r="I282" i="22"/>
  <c r="N282" i="22" s="1"/>
  <c r="I283" i="22"/>
  <c r="N283" i="22" s="1"/>
  <c r="I284" i="22"/>
  <c r="N284" i="22" s="1"/>
  <c r="I285" i="22"/>
  <c r="N285" i="22" s="1"/>
  <c r="I286" i="22"/>
  <c r="N286" i="22" s="1"/>
  <c r="I287" i="22"/>
  <c r="N287" i="22" s="1"/>
  <c r="I288" i="22"/>
  <c r="N288" i="22" s="1"/>
  <c r="I289" i="22"/>
  <c r="N289" i="22" s="1"/>
  <c r="I290" i="22"/>
  <c r="N290" i="22" s="1"/>
  <c r="I294" i="22"/>
  <c r="N294" i="22" s="1"/>
  <c r="I295" i="22"/>
  <c r="N295" i="22" s="1"/>
  <c r="I296" i="22"/>
  <c r="N296" i="22" s="1"/>
  <c r="I300" i="22"/>
  <c r="N300" i="22" s="1"/>
  <c r="I301" i="22"/>
  <c r="N301" i="22" s="1"/>
  <c r="I302" i="22"/>
  <c r="N302" i="22" s="1"/>
  <c r="I303" i="22"/>
  <c r="N303" i="22" s="1"/>
  <c r="I304" i="22"/>
  <c r="N304" i="22" s="1"/>
  <c r="I305" i="22"/>
  <c r="N305" i="22" s="1"/>
  <c r="I307" i="22"/>
  <c r="N307" i="22" s="1"/>
  <c r="I311" i="22"/>
  <c r="N311" i="22" s="1"/>
  <c r="N312" i="22" s="1"/>
  <c r="N34" i="22" s="1"/>
  <c r="I315" i="22"/>
  <c r="N315" i="22" s="1"/>
  <c r="I316" i="22"/>
  <c r="N316" i="22" s="1"/>
  <c r="I317" i="22"/>
  <c r="N317" i="22" s="1"/>
  <c r="I319" i="22"/>
  <c r="N319" i="22" s="1"/>
  <c r="I323" i="22"/>
  <c r="N323" i="22" s="1"/>
  <c r="I324" i="22"/>
  <c r="N324" i="22" s="1"/>
  <c r="I325" i="22"/>
  <c r="N325" i="22" s="1"/>
  <c r="I326" i="22"/>
  <c r="N326" i="22" s="1"/>
  <c r="I330" i="22"/>
  <c r="N330" i="22" s="1"/>
  <c r="I331" i="22"/>
  <c r="N331" i="22" s="1"/>
  <c r="I332" i="22"/>
  <c r="N332" i="22" s="1"/>
  <c r="I333" i="22"/>
  <c r="N333" i="22" s="1"/>
  <c r="I334" i="22"/>
  <c r="N334" i="22" s="1"/>
  <c r="I335" i="22"/>
  <c r="N335" i="22" s="1"/>
  <c r="I336" i="22"/>
  <c r="N336" i="22" s="1"/>
  <c r="I337" i="22"/>
  <c r="N337" i="22" s="1"/>
  <c r="I338" i="22"/>
  <c r="N338" i="22" s="1"/>
  <c r="I339" i="22"/>
  <c r="N339" i="22" s="1"/>
  <c r="I340" i="22"/>
  <c r="N340" i="22" s="1"/>
  <c r="I341" i="22"/>
  <c r="N341" i="22" s="1"/>
  <c r="I342" i="22"/>
  <c r="N342" i="22" s="1"/>
  <c r="I343" i="22"/>
  <c r="N343" i="22" s="1"/>
  <c r="I347" i="22"/>
  <c r="N347" i="22" s="1"/>
  <c r="I348" i="22"/>
  <c r="N348" i="22" s="1"/>
  <c r="I349" i="22"/>
  <c r="N349" i="22" s="1"/>
  <c r="I350" i="22"/>
  <c r="N350" i="22" s="1"/>
  <c r="I351" i="22"/>
  <c r="N351" i="22" s="1"/>
  <c r="I352" i="22"/>
  <c r="N352" i="22" s="1"/>
  <c r="I353" i="22"/>
  <c r="N353" i="22" s="1"/>
  <c r="I354" i="22"/>
  <c r="N354" i="22" s="1"/>
  <c r="I358" i="22"/>
  <c r="N358" i="22" s="1"/>
  <c r="I359" i="22"/>
  <c r="N359" i="22" s="1"/>
  <c r="I363" i="22"/>
  <c r="N363" i="22" s="1"/>
  <c r="I364" i="22"/>
  <c r="N364" i="22" s="1"/>
  <c r="I365" i="22"/>
  <c r="N365" i="22" s="1"/>
  <c r="I366" i="22"/>
  <c r="N366" i="22" s="1"/>
  <c r="I367" i="22"/>
  <c r="N367" i="22" s="1"/>
  <c r="I368" i="22"/>
  <c r="N368" i="22" s="1"/>
  <c r="I369" i="22"/>
  <c r="N369" i="22" s="1"/>
  <c r="I370" i="22"/>
  <c r="N370" i="22" s="1"/>
  <c r="I371" i="22"/>
  <c r="N371" i="22" s="1"/>
  <c r="I372" i="22"/>
  <c r="N372" i="22" s="1"/>
  <c r="I373" i="22"/>
  <c r="N373" i="22" s="1"/>
  <c r="I374" i="22"/>
  <c r="N374" i="22" s="1"/>
  <c r="I375" i="22"/>
  <c r="N375" i="22" s="1"/>
  <c r="I376" i="22"/>
  <c r="N376" i="22" s="1"/>
  <c r="I380" i="22"/>
  <c r="N380" i="22" s="1"/>
  <c r="I382" i="22"/>
  <c r="N382" i="22" s="1"/>
  <c r="I383" i="22"/>
  <c r="N383" i="22" s="1"/>
  <c r="I384" i="22"/>
  <c r="N384" i="22" s="1"/>
  <c r="I385" i="22"/>
  <c r="N385" i="22" s="1"/>
  <c r="I389" i="22"/>
  <c r="N389" i="22" s="1"/>
  <c r="I390" i="22"/>
  <c r="N390" i="22" s="1"/>
  <c r="I391" i="22"/>
  <c r="N391" i="22" s="1"/>
  <c r="I395" i="22"/>
  <c r="N395" i="22" s="1"/>
  <c r="I396" i="22"/>
  <c r="N396" i="22" s="1"/>
  <c r="I397" i="22"/>
  <c r="N397" i="22" s="1"/>
  <c r="I403" i="22"/>
  <c r="N403" i="22" s="1"/>
  <c r="P235" i="22"/>
  <c r="Q235" i="22" s="1"/>
  <c r="P212" i="22"/>
  <c r="Q212" i="22" s="1"/>
  <c r="P142" i="22"/>
  <c r="Q142" i="22" s="1"/>
  <c r="D10" i="27"/>
  <c r="D8" i="27"/>
  <c r="E19" i="27"/>
  <c r="E23" i="27" s="1"/>
  <c r="N73" i="22" l="1"/>
  <c r="P73" i="22"/>
  <c r="P169" i="22"/>
  <c r="Q169" i="22" s="1"/>
  <c r="P228" i="22"/>
  <c r="Q228" i="22" s="1"/>
  <c r="P239" i="22"/>
  <c r="Q239" i="22" s="1"/>
  <c r="P369" i="22"/>
  <c r="Q369" i="22" s="1"/>
  <c r="P176" i="22"/>
  <c r="Q176" i="22" s="1"/>
  <c r="P122" i="22"/>
  <c r="Q122" i="22" s="1"/>
  <c r="P170" i="22"/>
  <c r="Q170" i="22" s="1"/>
  <c r="P354" i="22"/>
  <c r="Q354" i="22" s="1"/>
  <c r="P269" i="22"/>
  <c r="Q269" i="22" s="1"/>
  <c r="P325" i="22"/>
  <c r="Q325" i="22" s="1"/>
  <c r="P227" i="22"/>
  <c r="Q227" i="22" s="1"/>
  <c r="P259" i="22"/>
  <c r="Q259" i="22" s="1"/>
  <c r="P295" i="22"/>
  <c r="Q295" i="22" s="1"/>
  <c r="P347" i="22"/>
  <c r="Q347" i="22" s="1"/>
  <c r="P249" i="22"/>
  <c r="Q249" i="22" s="1"/>
  <c r="P284" i="22"/>
  <c r="Q284" i="22" s="1"/>
  <c r="P336" i="22"/>
  <c r="Q336" i="22" s="1"/>
  <c r="P159" i="22"/>
  <c r="Q159" i="22" s="1"/>
  <c r="P215" i="22"/>
  <c r="Q215" i="22" s="1"/>
  <c r="P270" i="22"/>
  <c r="Q270" i="22" s="1"/>
  <c r="P307" i="22"/>
  <c r="Q307" i="22" s="1"/>
  <c r="D14" i="27"/>
  <c r="P160" i="22"/>
  <c r="Q160" i="22" s="1"/>
  <c r="P167" i="22"/>
  <c r="Q167" i="22" s="1"/>
  <c r="P200" i="22"/>
  <c r="Q200" i="22" s="1"/>
  <c r="P253" i="22"/>
  <c r="Q253" i="22" s="1"/>
  <c r="P296" i="22"/>
  <c r="Q296" i="22" s="1"/>
  <c r="P194" i="22"/>
  <c r="Q194" i="22" s="1"/>
  <c r="P254" i="22"/>
  <c r="Q254" i="22" s="1"/>
  <c r="P375" i="22"/>
  <c r="Q375" i="22" s="1"/>
  <c r="P353" i="22"/>
  <c r="Q353" i="22" s="1"/>
  <c r="P180" i="22"/>
  <c r="Q180" i="22" s="1"/>
  <c r="P224" i="22"/>
  <c r="Q224" i="22" s="1"/>
  <c r="P246" i="22"/>
  <c r="Q246" i="22" s="1"/>
  <c r="P120" i="22"/>
  <c r="Q120" i="22" s="1"/>
  <c r="P113" i="22"/>
  <c r="Q113" i="22" s="1"/>
  <c r="P110" i="22"/>
  <c r="Q110" i="22" s="1"/>
  <c r="M49" i="22"/>
  <c r="M53" i="22" s="1"/>
  <c r="M56" i="22" s="1"/>
  <c r="N134" i="22"/>
  <c r="N9" i="22" s="1"/>
  <c r="P324" i="22"/>
  <c r="Q324" i="22" s="1"/>
  <c r="P335" i="22"/>
  <c r="Q335" i="22" s="1"/>
  <c r="P343" i="22"/>
  <c r="Q343" i="22" s="1"/>
  <c r="P334" i="22"/>
  <c r="Q334" i="22" s="1"/>
  <c r="P202" i="22"/>
  <c r="Q202" i="22" s="1"/>
  <c r="P230" i="22"/>
  <c r="Q230" i="22" s="1"/>
  <c r="P226" i="22"/>
  <c r="Q226" i="22" s="1"/>
  <c r="P283" i="22"/>
  <c r="Q283" i="22" s="1"/>
  <c r="P305" i="22"/>
  <c r="Q305" i="22" s="1"/>
  <c r="P368" i="22"/>
  <c r="Q368" i="22" s="1"/>
  <c r="P342" i="22"/>
  <c r="Q342" i="22" s="1"/>
  <c r="P330" i="22"/>
  <c r="Q330" i="22" s="1"/>
  <c r="P144" i="22"/>
  <c r="Q144" i="22" s="1"/>
  <c r="P158" i="22"/>
  <c r="Q158" i="22" s="1"/>
  <c r="P229" i="22"/>
  <c r="Q229" i="22" s="1"/>
  <c r="P376" i="22"/>
  <c r="Q376" i="22" s="1"/>
  <c r="P367" i="22"/>
  <c r="Q367" i="22" s="1"/>
  <c r="P121" i="22"/>
  <c r="Q121" i="22" s="1"/>
  <c r="P138" i="22"/>
  <c r="Q138" i="22" s="1"/>
  <c r="P272" i="22"/>
  <c r="Q272" i="22" s="1"/>
  <c r="P311" i="22"/>
  <c r="Q311" i="22" s="1"/>
  <c r="Q312" i="22" s="1"/>
  <c r="Q34" i="22" s="1"/>
  <c r="P338" i="22"/>
  <c r="Q338" i="22" s="1"/>
  <c r="P349" i="22"/>
  <c r="Q349" i="22" s="1"/>
  <c r="P151" i="22"/>
  <c r="Q151" i="22" s="1"/>
  <c r="P217" i="22"/>
  <c r="Q217" i="22" s="1"/>
  <c r="P244" i="22"/>
  <c r="Q244" i="22" s="1"/>
  <c r="P316" i="22"/>
  <c r="Q316" i="22" s="1"/>
  <c r="P337" i="22"/>
  <c r="Q337" i="22" s="1"/>
  <c r="P348" i="22"/>
  <c r="Q348" i="22" s="1"/>
  <c r="P150" i="22"/>
  <c r="Q150" i="22" s="1"/>
  <c r="P261" i="22"/>
  <c r="Q261" i="22" s="1"/>
  <c r="P265" i="22"/>
  <c r="Q265" i="22" s="1"/>
  <c r="N106" i="22"/>
  <c r="N7" i="22" s="1"/>
  <c r="P315" i="22"/>
  <c r="Q315" i="22" s="1"/>
  <c r="P162" i="22"/>
  <c r="Q162" i="22" s="1"/>
  <c r="P222" i="22"/>
  <c r="Q222" i="22" s="1"/>
  <c r="P260" i="22"/>
  <c r="Q260" i="22" s="1"/>
  <c r="P287" i="22"/>
  <c r="Q287" i="22" s="1"/>
  <c r="P301" i="22"/>
  <c r="Q301" i="22" s="1"/>
  <c r="P363" i="22"/>
  <c r="Q363" i="22" s="1"/>
  <c r="P140" i="22"/>
  <c r="Q140" i="22" s="1"/>
  <c r="P371" i="22"/>
  <c r="Q371" i="22" s="1"/>
  <c r="P326" i="22"/>
  <c r="Q326" i="22" s="1"/>
  <c r="P359" i="22"/>
  <c r="Q359" i="22" s="1"/>
  <c r="P161" i="22"/>
  <c r="Q161" i="22" s="1"/>
  <c r="P178" i="22"/>
  <c r="Q178" i="22" s="1"/>
  <c r="P208" i="22"/>
  <c r="Q208" i="22" s="1"/>
  <c r="P240" i="22"/>
  <c r="Q240" i="22" s="1"/>
  <c r="P286" i="22"/>
  <c r="Q286" i="22" s="1"/>
  <c r="P396" i="22"/>
  <c r="Q396" i="22" s="1"/>
  <c r="P390" i="22"/>
  <c r="Q390" i="22" s="1"/>
  <c r="P350" i="22"/>
  <c r="Q350" i="22" s="1"/>
  <c r="P141" i="22"/>
  <c r="Q141" i="22" s="1"/>
  <c r="P166" i="22"/>
  <c r="Q166" i="22" s="1"/>
  <c r="P201" i="22"/>
  <c r="Q201" i="22" s="1"/>
  <c r="P231" i="22"/>
  <c r="Q231" i="22" s="1"/>
  <c r="P223" i="22"/>
  <c r="Q223" i="22" s="1"/>
  <c r="P75" i="22"/>
  <c r="Q75" i="22" s="1"/>
  <c r="M415" i="22"/>
  <c r="P266" i="22"/>
  <c r="Q266" i="22" s="1"/>
  <c r="P124" i="22"/>
  <c r="Q124" i="22" s="1"/>
  <c r="P90" i="22"/>
  <c r="Q90" i="22" s="1"/>
  <c r="P152" i="22"/>
  <c r="Q152" i="22" s="1"/>
  <c r="P157" i="22"/>
  <c r="Q157" i="22" s="1"/>
  <c r="I312" i="22"/>
  <c r="I34" i="22" s="1"/>
  <c r="P78" i="22"/>
  <c r="Q78" i="22" s="1"/>
  <c r="P331" i="22"/>
  <c r="Q331" i="22" s="1"/>
  <c r="P184" i="22"/>
  <c r="Q184" i="22" s="1"/>
  <c r="P213" i="22"/>
  <c r="Q213" i="22" s="1"/>
  <c r="P236" i="22"/>
  <c r="Q236" i="22" s="1"/>
  <c r="P255" i="22"/>
  <c r="Q255" i="22" s="1"/>
  <c r="P277" i="22"/>
  <c r="Q277" i="22" s="1"/>
  <c r="P196" i="22"/>
  <c r="Q196" i="22" s="1"/>
  <c r="P288" i="22"/>
  <c r="Q288" i="22" s="1"/>
  <c r="I80" i="22"/>
  <c r="P339" i="22"/>
  <c r="Q339" i="22" s="1"/>
  <c r="P143" i="22"/>
  <c r="Q143" i="22" s="1"/>
  <c r="P168" i="22"/>
  <c r="Q168" i="22" s="1"/>
  <c r="P211" i="22"/>
  <c r="Q211" i="22" s="1"/>
  <c r="P225" i="22"/>
  <c r="Q225" i="22" s="1"/>
  <c r="P302" i="22"/>
  <c r="Q302" i="22" s="1"/>
  <c r="P290" i="22"/>
  <c r="Q290" i="22" s="1"/>
  <c r="D16" i="27"/>
  <c r="D9" i="27"/>
  <c r="P317" i="22"/>
  <c r="Q317" i="22" s="1"/>
  <c r="P341" i="22"/>
  <c r="Q341" i="22" s="1"/>
  <c r="P333" i="22"/>
  <c r="Q333" i="22" s="1"/>
  <c r="P189" i="22"/>
  <c r="Q189" i="22" s="1"/>
  <c r="Q190" i="22" s="1"/>
  <c r="Q18" i="22" s="1"/>
  <c r="P247" i="22"/>
  <c r="Q247" i="22" s="1"/>
  <c r="I250" i="22"/>
  <c r="I24" i="22" s="1"/>
  <c r="P112" i="22"/>
  <c r="Q112" i="22" s="1"/>
  <c r="P340" i="22"/>
  <c r="Q340" i="22" s="1"/>
  <c r="P332" i="22"/>
  <c r="Q332" i="22" s="1"/>
  <c r="P216" i="22"/>
  <c r="Q216" i="22" s="1"/>
  <c r="P278" i="22"/>
  <c r="Q278" i="22" s="1"/>
  <c r="P282" i="22"/>
  <c r="Q282" i="22" s="1"/>
  <c r="P300" i="22"/>
  <c r="Q300" i="22" s="1"/>
  <c r="P370" i="22"/>
  <c r="Q370" i="22" s="1"/>
  <c r="P382" i="22"/>
  <c r="Q382" i="22" s="1"/>
  <c r="N297" i="22"/>
  <c r="N29" i="22" s="1"/>
  <c r="P125" i="22"/>
  <c r="Q125" i="22" s="1"/>
  <c r="P116" i="22"/>
  <c r="Q116" i="22" s="1"/>
  <c r="N91" i="22"/>
  <c r="N5" i="22" s="1"/>
  <c r="P203" i="22"/>
  <c r="Q203" i="22" s="1"/>
  <c r="P133" i="22"/>
  <c r="Q133" i="22" s="1"/>
  <c r="P114" i="22"/>
  <c r="Q114" i="22" s="1"/>
  <c r="P145" i="22"/>
  <c r="Q145" i="22" s="1"/>
  <c r="P374" i="22"/>
  <c r="Q374" i="22" s="1"/>
  <c r="P366" i="22"/>
  <c r="Q366" i="22" s="1"/>
  <c r="N279" i="22"/>
  <c r="N27" i="22" s="1"/>
  <c r="P118" i="22"/>
  <c r="Q118" i="22" s="1"/>
  <c r="P109" i="22"/>
  <c r="Q109" i="22" s="1"/>
  <c r="P352" i="22"/>
  <c r="Q352" i="22" s="1"/>
  <c r="P174" i="22"/>
  <c r="Q174" i="22" s="1"/>
  <c r="P257" i="22"/>
  <c r="Q257" i="22" s="1"/>
  <c r="P268" i="22"/>
  <c r="Q268" i="22" s="1"/>
  <c r="P304" i="22"/>
  <c r="Q304" i="22" s="1"/>
  <c r="P373" i="22"/>
  <c r="Q373" i="22" s="1"/>
  <c r="P365" i="22"/>
  <c r="Q365" i="22" s="1"/>
  <c r="I232" i="22"/>
  <c r="I22" i="22" s="1"/>
  <c r="N163" i="22"/>
  <c r="N14" i="22" s="1"/>
  <c r="P193" i="22"/>
  <c r="Q193" i="22" s="1"/>
  <c r="P238" i="22"/>
  <c r="Q238" i="22" s="1"/>
  <c r="P389" i="22"/>
  <c r="Q389" i="22" s="1"/>
  <c r="D6" i="27"/>
  <c r="D15" i="27"/>
  <c r="P319" i="22"/>
  <c r="Q319" i="22" s="1"/>
  <c r="P351" i="22"/>
  <c r="Q351" i="22" s="1"/>
  <c r="P248" i="22"/>
  <c r="Q248" i="22" s="1"/>
  <c r="P256" i="22"/>
  <c r="Q256" i="22" s="1"/>
  <c r="P372" i="22"/>
  <c r="Q372" i="22" s="1"/>
  <c r="P364" i="22"/>
  <c r="Q364" i="22" s="1"/>
  <c r="N360" i="22"/>
  <c r="N39" i="22" s="1"/>
  <c r="I241" i="22"/>
  <c r="I23" i="22" s="1"/>
  <c r="P129" i="22"/>
  <c r="Q129" i="22" s="1"/>
  <c r="P117" i="22"/>
  <c r="Q117" i="22" s="1"/>
  <c r="P105" i="22"/>
  <c r="Q105" i="22" s="1"/>
  <c r="P86" i="22"/>
  <c r="Q86" i="22" s="1"/>
  <c r="P74" i="22"/>
  <c r="Q74" i="22" s="1"/>
  <c r="P175" i="22"/>
  <c r="P245" i="22"/>
  <c r="Q245" i="22" s="1"/>
  <c r="P395" i="22"/>
  <c r="P384" i="22"/>
  <c r="Q384" i="22" s="1"/>
  <c r="I377" i="22"/>
  <c r="I43" i="22" s="1"/>
  <c r="I360" i="22"/>
  <c r="N320" i="22"/>
  <c r="N35" i="22" s="1"/>
  <c r="N250" i="22"/>
  <c r="N24" i="22" s="1"/>
  <c r="N241" i="22"/>
  <c r="N23" i="22" s="1"/>
  <c r="I197" i="22"/>
  <c r="I19" i="22" s="1"/>
  <c r="I91" i="22"/>
  <c r="I5" i="22" s="1"/>
  <c r="P146" i="22"/>
  <c r="Q146" i="22" s="1"/>
  <c r="P137" i="22"/>
  <c r="P195" i="22"/>
  <c r="Q195" i="22" s="1"/>
  <c r="P209" i="22"/>
  <c r="Q209" i="22" s="1"/>
  <c r="P237" i="22"/>
  <c r="Q237" i="22" s="1"/>
  <c r="P267" i="22"/>
  <c r="Q267" i="22" s="1"/>
  <c r="P289" i="22"/>
  <c r="Q289" i="22" s="1"/>
  <c r="P303" i="22"/>
  <c r="Q303" i="22" s="1"/>
  <c r="P383" i="22"/>
  <c r="Q383" i="22" s="1"/>
  <c r="I398" i="22"/>
  <c r="I46" i="22" s="1"/>
  <c r="N392" i="22"/>
  <c r="N45" i="22" s="1"/>
  <c r="N327" i="22"/>
  <c r="N36" i="22" s="1"/>
  <c r="I205" i="22"/>
  <c r="I20" i="22" s="1"/>
  <c r="I186" i="22"/>
  <c r="I17" i="22" s="1"/>
  <c r="N171" i="22"/>
  <c r="N15" i="22" s="1"/>
  <c r="I147" i="22"/>
  <c r="I12" i="22" s="1"/>
  <c r="P89" i="22"/>
  <c r="Q89" i="22" s="1"/>
  <c r="P85" i="22"/>
  <c r="Q85" i="22" s="1"/>
  <c r="P76" i="22"/>
  <c r="Q76" i="22" s="1"/>
  <c r="P218" i="22"/>
  <c r="Q218" i="22" s="1"/>
  <c r="P185" i="22"/>
  <c r="P380" i="22"/>
  <c r="Q380" i="22" s="1"/>
  <c r="N355" i="22"/>
  <c r="N38" i="22" s="1"/>
  <c r="N205" i="22"/>
  <c r="N20" i="22" s="1"/>
  <c r="N197" i="22"/>
  <c r="N19" i="22" s="1"/>
  <c r="N186" i="22"/>
  <c r="N17" i="22" s="1"/>
  <c r="N181" i="22"/>
  <c r="N16" i="22" s="1"/>
  <c r="I163" i="22"/>
  <c r="I14" i="22" s="1"/>
  <c r="N126" i="22"/>
  <c r="N8" i="22" s="1"/>
  <c r="P88" i="22"/>
  <c r="Q88" i="22" s="1"/>
  <c r="P83" i="22"/>
  <c r="Q83" i="22" s="1"/>
  <c r="N147" i="22"/>
  <c r="N12" i="22" s="1"/>
  <c r="D13" i="27"/>
  <c r="P156" i="22"/>
  <c r="Q156" i="22" s="1"/>
  <c r="P294" i="22"/>
  <c r="N398" i="22"/>
  <c r="N46" i="22" s="1"/>
  <c r="I355" i="22"/>
  <c r="I38" i="22" s="1"/>
  <c r="N344" i="22"/>
  <c r="N37" i="22" s="1"/>
  <c r="I320" i="22"/>
  <c r="I35" i="22" s="1"/>
  <c r="I291" i="22"/>
  <c r="I28" i="22" s="1"/>
  <c r="I273" i="22"/>
  <c r="I26" i="22" s="1"/>
  <c r="N273" i="22"/>
  <c r="N26" i="22" s="1"/>
  <c r="N232" i="22"/>
  <c r="N22" i="22" s="1"/>
  <c r="I153" i="22"/>
  <c r="I13" i="22" s="1"/>
  <c r="I134" i="22"/>
  <c r="I9" i="22" s="1"/>
  <c r="N80" i="22"/>
  <c r="J49" i="22"/>
  <c r="J53" i="22" s="1"/>
  <c r="J56" i="22" s="1"/>
  <c r="D12" i="27"/>
  <c r="P323" i="22"/>
  <c r="P179" i="22"/>
  <c r="Q179" i="22" s="1"/>
  <c r="P204" i="22"/>
  <c r="Q204" i="22" s="1"/>
  <c r="P214" i="22"/>
  <c r="Q214" i="22" s="1"/>
  <c r="P258" i="22"/>
  <c r="Q258" i="22" s="1"/>
  <c r="P271" i="22"/>
  <c r="Q271" i="22" s="1"/>
  <c r="P285" i="22"/>
  <c r="Q285" i="22" s="1"/>
  <c r="P391" i="22"/>
  <c r="Q391" i="22" s="1"/>
  <c r="N377" i="22"/>
  <c r="N43" i="22" s="1"/>
  <c r="N308" i="22"/>
  <c r="N291" i="22"/>
  <c r="N28" i="22" s="1"/>
  <c r="N219" i="22"/>
  <c r="N21" i="22" s="1"/>
  <c r="I181" i="22"/>
  <c r="I16" i="22" s="1"/>
  <c r="I171" i="22"/>
  <c r="I15" i="22" s="1"/>
  <c r="P87" i="22"/>
  <c r="Q87" i="22" s="1"/>
  <c r="P79" i="22"/>
  <c r="Q79" i="22" s="1"/>
  <c r="D11" i="27"/>
  <c r="P397" i="22"/>
  <c r="Q397" i="22" s="1"/>
  <c r="I392" i="22"/>
  <c r="I45" i="22" s="1"/>
  <c r="I344" i="22"/>
  <c r="I37" i="22" s="1"/>
  <c r="I327" i="22"/>
  <c r="I36" i="22" s="1"/>
  <c r="I308" i="22"/>
  <c r="I262" i="22"/>
  <c r="I25" i="22" s="1"/>
  <c r="N262" i="22"/>
  <c r="N25" i="22" s="1"/>
  <c r="I219" i="22"/>
  <c r="I21" i="22" s="1"/>
  <c r="I190" i="22"/>
  <c r="I18" i="22" s="1"/>
  <c r="N153" i="22"/>
  <c r="N13" i="22" s="1"/>
  <c r="I126" i="22"/>
  <c r="I8" i="22" s="1"/>
  <c r="P130" i="22"/>
  <c r="P123" i="22"/>
  <c r="Q123" i="22" s="1"/>
  <c r="P119" i="22"/>
  <c r="Q119" i="22" s="1"/>
  <c r="P115" i="22"/>
  <c r="Q115" i="22" s="1"/>
  <c r="P111" i="22"/>
  <c r="Q111" i="22" s="1"/>
  <c r="P358" i="22"/>
  <c r="P276" i="22"/>
  <c r="P385" i="22"/>
  <c r="Q385" i="22" s="1"/>
  <c r="I297" i="22"/>
  <c r="I29" i="22" s="1"/>
  <c r="I279" i="22"/>
  <c r="I27" i="22" s="1"/>
  <c r="D7" i="27"/>
  <c r="I106" i="22"/>
  <c r="P100" i="22"/>
  <c r="P403" i="22"/>
  <c r="Q403" i="22" s="1"/>
  <c r="J415" i="22"/>
  <c r="N4" i="22" l="1"/>
  <c r="N10" i="22" s="1"/>
  <c r="N410" i="22"/>
  <c r="I410" i="22"/>
  <c r="I4" i="22"/>
  <c r="P190" i="22"/>
  <c r="P18" i="22" s="1"/>
  <c r="P197" i="22"/>
  <c r="P19" i="22" s="1"/>
  <c r="Q153" i="22"/>
  <c r="Q13" i="22" s="1"/>
  <c r="J416" i="22"/>
  <c r="M416" i="22"/>
  <c r="Q197" i="22"/>
  <c r="Q19" i="22" s="1"/>
  <c r="P312" i="22"/>
  <c r="P34" i="22" s="1"/>
  <c r="P355" i="22"/>
  <c r="P38" i="22" s="1"/>
  <c r="Q377" i="22"/>
  <c r="Q43" i="22" s="1"/>
  <c r="Q355" i="22"/>
  <c r="Q38" i="22" s="1"/>
  <c r="Q392" i="22"/>
  <c r="Q45" i="22" s="1"/>
  <c r="Q241" i="22"/>
  <c r="Q23" i="22" s="1"/>
  <c r="P232" i="22"/>
  <c r="P22" i="22" s="1"/>
  <c r="P171" i="22"/>
  <c r="P15" i="22" s="1"/>
  <c r="Q308" i="22"/>
  <c r="Q30" i="22" s="1"/>
  <c r="P153" i="22"/>
  <c r="P13" i="22" s="1"/>
  <c r="Q163" i="22"/>
  <c r="Q14" i="22" s="1"/>
  <c r="P241" i="22"/>
  <c r="P23" i="22" s="1"/>
  <c r="Q262" i="22"/>
  <c r="Q25" i="22" s="1"/>
  <c r="P392" i="22"/>
  <c r="P45" i="22" s="1"/>
  <c r="Q219" i="22"/>
  <c r="Q21" i="22" s="1"/>
  <c r="P250" i="22"/>
  <c r="P24" i="22" s="1"/>
  <c r="Q344" i="22"/>
  <c r="Q37" i="22" s="1"/>
  <c r="P163" i="22"/>
  <c r="P14" i="22" s="1"/>
  <c r="Q232" i="22"/>
  <c r="Q22" i="22" s="1"/>
  <c r="Q320" i="22"/>
  <c r="Q35" i="22" s="1"/>
  <c r="Q171" i="22"/>
  <c r="Q15" i="22" s="1"/>
  <c r="P205" i="22"/>
  <c r="P20" i="22" s="1"/>
  <c r="P91" i="22"/>
  <c r="P5" i="22" s="1"/>
  <c r="P219" i="22"/>
  <c r="P21" i="22" s="1"/>
  <c r="P308" i="22"/>
  <c r="P30" i="22" s="1"/>
  <c r="N40" i="22"/>
  <c r="P344" i="22"/>
  <c r="P37" i="22" s="1"/>
  <c r="Q126" i="22"/>
  <c r="Q8" i="22" s="1"/>
  <c r="P377" i="22"/>
  <c r="P43" i="22" s="1"/>
  <c r="P320" i="22"/>
  <c r="P35" i="22" s="1"/>
  <c r="Q273" i="22"/>
  <c r="Q26" i="22" s="1"/>
  <c r="P262" i="22"/>
  <c r="P25" i="22" s="1"/>
  <c r="Q205" i="22"/>
  <c r="Q20" i="22" s="1"/>
  <c r="Q250" i="22"/>
  <c r="Q24" i="22" s="1"/>
  <c r="Q185" i="22"/>
  <c r="Q186" i="22" s="1"/>
  <c r="Q17" i="22" s="1"/>
  <c r="P186" i="22"/>
  <c r="P17" i="22" s="1"/>
  <c r="Q175" i="22"/>
  <c r="Q181" i="22" s="1"/>
  <c r="Q16" i="22" s="1"/>
  <c r="P181" i="22"/>
  <c r="P16" i="22" s="1"/>
  <c r="P126" i="22"/>
  <c r="P8" i="22" s="1"/>
  <c r="Q91" i="22"/>
  <c r="Q5" i="22" s="1"/>
  <c r="I39" i="22"/>
  <c r="I40" i="22" s="1"/>
  <c r="I412" i="22"/>
  <c r="Q137" i="22"/>
  <c r="Q147" i="22" s="1"/>
  <c r="Q12" i="22" s="1"/>
  <c r="P147" i="22"/>
  <c r="P12" i="22" s="1"/>
  <c r="Q323" i="22"/>
  <c r="Q327" i="22" s="1"/>
  <c r="Q36" i="22" s="1"/>
  <c r="P327" i="22"/>
  <c r="P36" i="22" s="1"/>
  <c r="N30" i="22"/>
  <c r="N31" i="22" s="1"/>
  <c r="N411" i="22"/>
  <c r="N412" i="22"/>
  <c r="Q294" i="22"/>
  <c r="Q297" i="22" s="1"/>
  <c r="Q29" i="22" s="1"/>
  <c r="P297" i="22"/>
  <c r="P29" i="22" s="1"/>
  <c r="Q395" i="22"/>
  <c r="Q398" i="22" s="1"/>
  <c r="Q46" i="22" s="1"/>
  <c r="P398" i="22"/>
  <c r="P46" i="22" s="1"/>
  <c r="I30" i="22"/>
  <c r="I31" i="22" s="1"/>
  <c r="I411" i="22"/>
  <c r="Q276" i="22"/>
  <c r="Q279" i="22" s="1"/>
  <c r="Q27" i="22" s="1"/>
  <c r="P279" i="22"/>
  <c r="P27" i="22" s="1"/>
  <c r="Q130" i="22"/>
  <c r="Q134" i="22" s="1"/>
  <c r="Q9" i="22" s="1"/>
  <c r="P134" i="22"/>
  <c r="P9" i="22" s="1"/>
  <c r="P80" i="22"/>
  <c r="Q73" i="22"/>
  <c r="Q80" i="22" s="1"/>
  <c r="Q291" i="22"/>
  <c r="Q28" i="22" s="1"/>
  <c r="P273" i="22"/>
  <c r="P26" i="22" s="1"/>
  <c r="P291" i="22"/>
  <c r="P28" i="22" s="1"/>
  <c r="Q358" i="22"/>
  <c r="Q360" i="22" s="1"/>
  <c r="P360" i="22"/>
  <c r="P39" i="22" s="1"/>
  <c r="I7" i="22"/>
  <c r="Q100" i="22"/>
  <c r="Q106" i="22" s="1"/>
  <c r="P106" i="22"/>
  <c r="P7" i="22" s="1"/>
  <c r="P4" i="22" l="1"/>
  <c r="P10" i="22" s="1"/>
  <c r="P410" i="22"/>
  <c r="Q4" i="22"/>
  <c r="Q410" i="22"/>
  <c r="P412" i="22"/>
  <c r="P40" i="22"/>
  <c r="Q411" i="22"/>
  <c r="Q31" i="22"/>
  <c r="P31" i="22"/>
  <c r="Q412" i="22"/>
  <c r="Q39" i="22"/>
  <c r="Q40" i="22" s="1"/>
  <c r="P411" i="22"/>
  <c r="I10" i="22"/>
  <c r="H381" i="22"/>
  <c r="I381" i="22" s="1"/>
  <c r="Q7" i="22"/>
  <c r="Q10" i="22" l="1"/>
  <c r="N381" i="22"/>
  <c r="N386" i="22" s="1"/>
  <c r="N44" i="22" s="1"/>
  <c r="N47" i="22" s="1"/>
  <c r="N49" i="22" s="1"/>
  <c r="P381" i="22"/>
  <c r="D17" i="27"/>
  <c r="D19" i="27" s="1"/>
  <c r="I386" i="22"/>
  <c r="I44" i="22" s="1"/>
  <c r="I47" i="22" s="1"/>
  <c r="I49" i="22" s="1"/>
  <c r="H406" i="22" l="1"/>
  <c r="I406" i="22" s="1"/>
  <c r="D20" i="27" s="1"/>
  <c r="H401" i="22"/>
  <c r="I401" i="22" s="1"/>
  <c r="H402" i="22"/>
  <c r="I402" i="22" s="1"/>
  <c r="Q381" i="22"/>
  <c r="Q386" i="22" s="1"/>
  <c r="Q44" i="22" s="1"/>
  <c r="Q47" i="22" s="1"/>
  <c r="Q49" i="22" s="1"/>
  <c r="P386" i="22"/>
  <c r="P44" i="22" s="1"/>
  <c r="P47" i="22" s="1"/>
  <c r="P49" i="22" s="1"/>
  <c r="P401" i="22" l="1"/>
  <c r="I404" i="22"/>
  <c r="D22" i="27"/>
  <c r="N401" i="22"/>
  <c r="N402" i="22"/>
  <c r="P402" i="22"/>
  <c r="Q402" i="22" s="1"/>
  <c r="D21" i="27"/>
  <c r="P406" i="22"/>
  <c r="I407" i="22"/>
  <c r="N406" i="22"/>
  <c r="N407" i="22" s="1"/>
  <c r="D23" i="27" l="1"/>
  <c r="N404" i="22"/>
  <c r="N413" i="22" s="1"/>
  <c r="Q406" i="22"/>
  <c r="Q407" i="22" s="1"/>
  <c r="P407" i="22"/>
  <c r="N414" i="22"/>
  <c r="N54" i="22"/>
  <c r="I413" i="22"/>
  <c r="I51" i="22"/>
  <c r="I53" i="22" s="1"/>
  <c r="I414" i="22"/>
  <c r="I54" i="22"/>
  <c r="Q401" i="22"/>
  <c r="Q404" i="22" s="1"/>
  <c r="P404" i="22"/>
  <c r="N415" i="22" l="1"/>
  <c r="N51" i="22"/>
  <c r="N53" i="22" s="1"/>
  <c r="N56" i="22" s="1"/>
  <c r="P51" i="22"/>
  <c r="P53" i="22" s="1"/>
  <c r="P413" i="22"/>
  <c r="I56" i="22"/>
  <c r="I68" i="22" s="1"/>
  <c r="P414" i="22"/>
  <c r="P54" i="22"/>
  <c r="Q413" i="22"/>
  <c r="Q51" i="22"/>
  <c r="Q53" i="22" s="1"/>
  <c r="I415" i="22"/>
  <c r="Q414" i="22"/>
  <c r="Q54" i="22"/>
  <c r="N416" i="22" l="1"/>
  <c r="Q56" i="22"/>
  <c r="I416" i="22"/>
  <c r="P56" i="22"/>
  <c r="P68" i="22" s="1"/>
  <c r="Q415" i="22"/>
  <c r="P415" i="22"/>
  <c r="Q68" i="22" l="1"/>
  <c r="Q416" i="22"/>
  <c r="P416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Harmen Kreulen</author>
    <author>Lev</author>
    <author>Judith Leddy-Ratten</author>
    <author>Hille1</author>
  </authors>
  <commentList>
    <comment ref="P2" authorId="0" shapeId="0" xr:uid="{00000000-0006-0000-0000-000001000000}">
      <text>
        <r>
          <rPr>
            <sz val="10"/>
            <color indexed="81"/>
            <rFont val="Tahoma"/>
            <family val="2"/>
          </rPr>
          <t>vastzetten op budget uitvoerings overeenkomst (ctrl-C ctrl-shift-V ; plakken als waarden)</t>
        </r>
      </text>
    </comment>
    <comment ref="B83" authorId="1" shapeId="0" xr:uid="{00000000-0006-0000-0000-000002000000}">
      <text>
        <r>
          <rPr>
            <sz val="9"/>
            <color indexed="81"/>
            <rFont val="Tahoma"/>
            <family val="2"/>
          </rPr>
          <t xml:space="preserve">Zie Financieel &amp; Productioneel Protocol 
</t>
        </r>
      </text>
    </comment>
    <comment ref="B359" authorId="2" shapeId="0" xr:uid="{00000000-0006-0000-0000-000003000000}">
      <text>
        <r>
          <rPr>
            <sz val="9"/>
            <color rgb="FF000000"/>
            <rFont val="Tahoma"/>
            <family val="2"/>
          </rPr>
          <t xml:space="preserve">Zie Financieel &amp; Productioneel Protocol 
</t>
        </r>
      </text>
    </comment>
    <comment ref="B381" authorId="2" shapeId="0" xr:uid="{00000000-0006-0000-0000-000004000000}">
      <text>
        <r>
          <rPr>
            <sz val="9"/>
            <color rgb="FF000000"/>
            <rFont val="Tahoma"/>
            <family val="2"/>
          </rPr>
          <t>Zie Financieel &amp; Productioneel Protocol</t>
        </r>
      </text>
    </comment>
    <comment ref="H381" authorId="2" shapeId="0" xr:uid="{00000000-0006-0000-0000-000005000000}">
      <text>
        <r>
          <rPr>
            <sz val="9"/>
            <color rgb="FF000000"/>
            <rFont val="Tahoma"/>
            <family val="2"/>
          </rPr>
          <t xml:space="preserve">0,5% over goedgekeurde kostengroep #1200 t/m #5500 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indien budget &lt; 150.000 nvt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401" authorId="3" shapeId="0" xr:uid="{00000000-0006-0000-0000-000006000000}">
      <text>
        <r>
          <rPr>
            <sz val="8"/>
            <color indexed="81"/>
            <rFont val="Tahoma"/>
            <family val="2"/>
          </rPr>
          <t xml:space="preserve">Zie Financieel &amp; Productioneel Protocol 
</t>
        </r>
      </text>
    </comment>
    <comment ref="B402" authorId="3" shapeId="0" xr:uid="{00000000-0006-0000-0000-000007000000}">
      <text>
        <r>
          <rPr>
            <sz val="8"/>
            <color indexed="81"/>
            <rFont val="Tahoma"/>
            <family val="2"/>
          </rPr>
          <t xml:space="preserve">Zie Financieel &amp; Productioneel Protocol  
</t>
        </r>
      </text>
    </comment>
    <comment ref="B403" authorId="2" shapeId="0" xr:uid="{00000000-0006-0000-0000-000008000000}">
      <text>
        <r>
          <rPr>
            <sz val="9"/>
            <color indexed="81"/>
            <rFont val="Tahoma"/>
            <family val="2"/>
          </rPr>
          <t>Zie Financieel &amp; Productioneel Protocol</t>
        </r>
      </text>
    </comment>
    <comment ref="F403" authorId="0" shapeId="0" xr:uid="{00000000-0006-0000-0000-000009000000}">
      <text>
        <r>
          <rPr>
            <sz val="9"/>
            <color indexed="81"/>
            <rFont val="Tahoma"/>
            <family val="2"/>
          </rPr>
          <t>Indien 17,5% sleutel van toepassing (zie Financieel &amp; Productioneel Protocol) hier 1 invullen</t>
        </r>
      </text>
    </comment>
    <comment ref="I403" authorId="2" shapeId="0" xr:uid="{00000000-0006-0000-0000-00000A000000}">
      <text>
        <r>
          <rPr>
            <sz val="9"/>
            <color indexed="81"/>
            <rFont val="Tahoma"/>
            <family val="2"/>
          </rPr>
          <t>Het totaal is gemaximalisserd tot een bedrag van € 10.000
Zie Financieel &amp; Productioneel Protocol</t>
        </r>
      </text>
    </comment>
    <comment ref="B406" authorId="3" shapeId="0" xr:uid="{00000000-0006-0000-0000-000011000000}">
      <text>
        <r>
          <rPr>
            <sz val="8"/>
            <color indexed="81"/>
            <rFont val="Tahoma"/>
            <family val="2"/>
          </rPr>
          <t xml:space="preserve">Zie Financieel &amp; Productioneel Protocol </t>
        </r>
      </text>
    </comment>
  </commentList>
</comments>
</file>

<file path=xl/sharedStrings.xml><?xml version="1.0" encoding="utf-8"?>
<sst xmlns="http://schemas.openxmlformats.org/spreadsheetml/2006/main" count="1956" uniqueCount="817">
  <si>
    <t xml:space="preserve"> </t>
  </si>
  <si>
    <t>budget</t>
  </si>
  <si>
    <t>unit</t>
  </si>
  <si>
    <t>DEVELOPMENT</t>
  </si>
  <si>
    <t>RESEARCH</t>
  </si>
  <si>
    <t>SURVEY &amp; SCOUTING</t>
  </si>
  <si>
    <t>TRANSLATION</t>
  </si>
  <si>
    <t>RESEARCH + BOOKS</t>
  </si>
  <si>
    <t>XEROX &amp; POSTAGE</t>
  </si>
  <si>
    <t>DIRECTOR</t>
  </si>
  <si>
    <t>MAIN CAST 01</t>
  </si>
  <si>
    <t>MAIN CAST 02</t>
  </si>
  <si>
    <t>MAIN CAST 03</t>
  </si>
  <si>
    <t>MAIN CAST 04</t>
  </si>
  <si>
    <t>MAIN CAST 05</t>
  </si>
  <si>
    <t>DAY PLAYERS</t>
  </si>
  <si>
    <t>CASTING DIRECTOR</t>
  </si>
  <si>
    <t>CASTING EXPENSES</t>
  </si>
  <si>
    <t>TEACHER/ NANNY</t>
  </si>
  <si>
    <t>PRODUCTION MANAGER</t>
  </si>
  <si>
    <t>PRODUCTION SUPERVISOR</t>
  </si>
  <si>
    <t>SCRIPT CONTINUITY</t>
  </si>
  <si>
    <t>LOCATION MANAGER</t>
  </si>
  <si>
    <t>STAND-INS</t>
  </si>
  <si>
    <t>PRODUCTION DESIGNER</t>
  </si>
  <si>
    <t>ART DIRECTOR</t>
  </si>
  <si>
    <t>TRAINEE</t>
  </si>
  <si>
    <t>PURCHASES</t>
  </si>
  <si>
    <t>RENTALS</t>
  </si>
  <si>
    <t>CONSTRUCTION MANAGER</t>
  </si>
  <si>
    <t>CONSTRUCTION BUILDER</t>
  </si>
  <si>
    <t>SET DECORATOR</t>
  </si>
  <si>
    <t>PROPBUYER</t>
  </si>
  <si>
    <t>PURCHASE</t>
  </si>
  <si>
    <t>ADDL INSURANCES</t>
  </si>
  <si>
    <t>S.F.X. PACKAGE</t>
  </si>
  <si>
    <t>COSTUME DESIGNER</t>
  </si>
  <si>
    <t>CAST COSTUMES</t>
  </si>
  <si>
    <t>CAST MAKE UP &amp; HAIR</t>
  </si>
  <si>
    <t>WIGS AND HAIRPIECES</t>
  </si>
  <si>
    <t>D.0.P</t>
  </si>
  <si>
    <t>FOCUS PULLER</t>
  </si>
  <si>
    <t>EQUIPMENT PACKAGE</t>
  </si>
  <si>
    <t>SPECIAL EQUIPMENT</t>
  </si>
  <si>
    <t>CAMERA TRUCK</t>
  </si>
  <si>
    <t>LEGAL FEES</t>
  </si>
  <si>
    <t>BANKCOSTS</t>
  </si>
  <si>
    <t>EQUIPMENT INSURANCE</t>
  </si>
  <si>
    <t>MEDICAL EXAMS</t>
  </si>
  <si>
    <t>UNIT PUBLICIST</t>
  </si>
  <si>
    <t>WEBSITE</t>
  </si>
  <si>
    <t>POSTER/FLYER DESIGN</t>
  </si>
  <si>
    <t>OTHER PUBLICITY COST</t>
  </si>
  <si>
    <t>MAIN &amp; END TITLES</t>
  </si>
  <si>
    <t>TELEPHONE/ INTERNET</t>
  </si>
  <si>
    <t>COPYING</t>
  </si>
  <si>
    <t>CAST &amp; CREW GIFTS</t>
  </si>
  <si>
    <t>COURIERS</t>
  </si>
  <si>
    <t>CATERING MANAGER</t>
  </si>
  <si>
    <t>CATERING EXTRAS</t>
  </si>
  <si>
    <t>HOTEL CREW/CAST</t>
  </si>
  <si>
    <t>PER DIEMS CREW/CAST</t>
  </si>
  <si>
    <t>ADDITIONAL CATERING</t>
  </si>
  <si>
    <t>CATERING TRUCK</t>
  </si>
  <si>
    <t>EDITORS</t>
  </si>
  <si>
    <t>ASSISTANT EDITORS</t>
  </si>
  <si>
    <t>COMPOSERS</t>
  </si>
  <si>
    <t>GAFFER</t>
  </si>
  <si>
    <t>BEST BOY</t>
  </si>
  <si>
    <t>ADDL LIGHTING RENTAL</t>
  </si>
  <si>
    <t>FILTERS/CARBONS/GELS</t>
  </si>
  <si>
    <t>ELECTRICAL TRUCK</t>
  </si>
  <si>
    <t>KEY GRIP</t>
  </si>
  <si>
    <t>GRIP ASSISTANT</t>
  </si>
  <si>
    <t>GRIP PACKAGE</t>
  </si>
  <si>
    <t>ADDITIONAL RENTALS</t>
  </si>
  <si>
    <t>GRIP TRUCK</t>
  </si>
  <si>
    <t>BOOM OPERATOR</t>
  </si>
  <si>
    <t>SOUND EQUIPMENT</t>
  </si>
  <si>
    <t>SOUND TRUCK</t>
  </si>
  <si>
    <t>ART DEPT CAR RENTAL</t>
  </si>
  <si>
    <t>TAXI COSTS</t>
  </si>
  <si>
    <t>PARKING</t>
  </si>
  <si>
    <t>GAS &amp; OIL</t>
  </si>
  <si>
    <t>PUBLIC TRANSPORT</t>
  </si>
  <si>
    <t>LOSS AND DAMAGE</t>
  </si>
  <si>
    <t>SCOUTING EXPENSES</t>
  </si>
  <si>
    <t>NIGHT/DAY SECURITY</t>
  </si>
  <si>
    <t>SITE RENTAL</t>
  </si>
  <si>
    <t>LOCATION DEPT.VAN</t>
  </si>
  <si>
    <t>FOLEY EDITOR</t>
  </si>
  <si>
    <t>MIX &amp; MASTERING</t>
  </si>
  <si>
    <t>M&amp;E + TV TRACKS</t>
  </si>
  <si>
    <t>1300</t>
  </si>
  <si>
    <t>1400</t>
  </si>
  <si>
    <t>2200</t>
  </si>
  <si>
    <t>2300</t>
  </si>
  <si>
    <t>2400</t>
  </si>
  <si>
    <t>1500</t>
  </si>
  <si>
    <t>4100</t>
  </si>
  <si>
    <t>tapes</t>
  </si>
  <si>
    <t>allow</t>
  </si>
  <si>
    <t>DEVELOPMENT COSTS</t>
  </si>
  <si>
    <t>STORY &amp; RIGHTS</t>
  </si>
  <si>
    <t>CAST</t>
  </si>
  <si>
    <t>STUNTS</t>
  </si>
  <si>
    <t>PRODUCTION STAFF</t>
  </si>
  <si>
    <t>EXTRA TALENT/ANIMALS</t>
  </si>
  <si>
    <t>SET DESIGN</t>
  </si>
  <si>
    <t>SET CONSTRUCTION</t>
  </si>
  <si>
    <t>SET DRESSING</t>
  </si>
  <si>
    <t>PICTURE VEHICLES</t>
  </si>
  <si>
    <t>SPECIAL EFFECTS</t>
  </si>
  <si>
    <t>WARDROBE</t>
  </si>
  <si>
    <t>MAKEUP &amp; HAIR</t>
  </si>
  <si>
    <t>CAMERA</t>
  </si>
  <si>
    <t>ELECTRICAL</t>
  </si>
  <si>
    <t>GRIP</t>
  </si>
  <si>
    <t>PRODUCTION SOUND</t>
  </si>
  <si>
    <t>TRANSPORTATION</t>
  </si>
  <si>
    <t>STUDIO EXPENSES</t>
  </si>
  <si>
    <t>GENERAL EXPENSES</t>
  </si>
  <si>
    <t>FILM EDITING</t>
  </si>
  <si>
    <t>MUSIC</t>
  </si>
  <si>
    <t>PUBLICITY</t>
  </si>
  <si>
    <t>INSURANCE</t>
  </si>
  <si>
    <t>FINANCE,BANK &amp; LEGAL</t>
  </si>
  <si>
    <t>Post Production</t>
  </si>
  <si>
    <t>General</t>
  </si>
  <si>
    <t>Total  General</t>
  </si>
  <si>
    <t>Contingency</t>
  </si>
  <si>
    <t>TOTAL BUDGET</t>
  </si>
  <si>
    <t>Total excluding contingency</t>
  </si>
  <si>
    <t>total</t>
  </si>
  <si>
    <t>total Post</t>
  </si>
  <si>
    <t>total Budget</t>
  </si>
  <si>
    <t>CONTRACTUAL CHARGES</t>
  </si>
  <si>
    <t>CONTINGENCY</t>
  </si>
  <si>
    <t>total Production</t>
  </si>
  <si>
    <t>difference</t>
  </si>
  <si>
    <t>day</t>
  </si>
  <si>
    <t>mth</t>
  </si>
  <si>
    <t>REHEARSALS</t>
  </si>
  <si>
    <t>SCRIPT WRITING CONSULTANT</t>
  </si>
  <si>
    <t>POLISH</t>
  </si>
  <si>
    <t>SUPPORTING CAST 01</t>
  </si>
  <si>
    <t>STUNT CO-ORDINATOR</t>
  </si>
  <si>
    <t xml:space="preserve">STUNTMEN/ STUNTDOUBLES </t>
  </si>
  <si>
    <t>STUNT ADJUSTMENT</t>
  </si>
  <si>
    <t>EXTRAS</t>
  </si>
  <si>
    <t>PRODUCTION ASSISTANT</t>
  </si>
  <si>
    <t>ANIMALS</t>
  </si>
  <si>
    <t>ASST ART DIRECTOR</t>
  </si>
  <si>
    <t>SET CONSTRUCTION COSTS</t>
  </si>
  <si>
    <t>SET DECORATOR ASSISTANT</t>
  </si>
  <si>
    <t>VEHICLES</t>
  </si>
  <si>
    <t>ENTERTAINMENT PACKAGE</t>
  </si>
  <si>
    <t>CAST &amp; CREW INSURANCE</t>
  </si>
  <si>
    <t>RECORDING STUDIO</t>
  </si>
  <si>
    <t>EDITING EQUIPMENT PACKAGE</t>
  </si>
  <si>
    <t>CATERING ASSISTANT #1</t>
  </si>
  <si>
    <t>CATERING ASSISTANT FOR EXTRA'S</t>
  </si>
  <si>
    <t>ELECTRICITY</t>
  </si>
  <si>
    <t>SET NURSE</t>
  </si>
  <si>
    <t>SUBROOMS/HOLDINGS/CREWBUS</t>
  </si>
  <si>
    <t>PERMIT AND PERMISSIONS</t>
  </si>
  <si>
    <t>CLEANING/TRASH DISPOSAL</t>
  </si>
  <si>
    <t>STILLS POTOGRAPHER</t>
  </si>
  <si>
    <t>COPY WRITING/TRANSLATION</t>
  </si>
  <si>
    <t>PREMIERE</t>
  </si>
  <si>
    <t>FESTIVALS</t>
  </si>
  <si>
    <t>GENERATOR</t>
  </si>
  <si>
    <t xml:space="preserve">GENERATOR FUEL </t>
  </si>
  <si>
    <t>CHERRY PICKERS/LIFTS</t>
  </si>
  <si>
    <t>BATTERIES AND SUPPLIES</t>
  </si>
  <si>
    <t>WALKIE TALKIES</t>
  </si>
  <si>
    <t>STEADYCAM+OPERATOR</t>
  </si>
  <si>
    <t>SPECIAL LENSES/ FILTERS</t>
  </si>
  <si>
    <t>ASSISTANT COSTUME DESIGNER</t>
  </si>
  <si>
    <t>KEY MAKEUP SUPERVISOR</t>
  </si>
  <si>
    <t>SPECIAL MAKE UP/PROSTHETICS</t>
  </si>
  <si>
    <t>SET CREW/CAST MILAGE</t>
  </si>
  <si>
    <t>NEGATIVESCAN TO 2K, 3K or 4K</t>
  </si>
  <si>
    <t>DIALOGUE EDITOR</t>
  </si>
  <si>
    <t>ADR EDITOR</t>
  </si>
  <si>
    <t>SOUND EDITING EQUIPMENT</t>
  </si>
  <si>
    <t>VISUAL EFFECTS</t>
  </si>
  <si>
    <t>VISUAL EFFECTS PACKAGE</t>
  </si>
  <si>
    <t>total Other</t>
  </si>
  <si>
    <t>amount</t>
  </si>
  <si>
    <t>#</t>
  </si>
  <si>
    <t>md</t>
  </si>
  <si>
    <t>hrs</t>
  </si>
  <si>
    <t>AUDIT</t>
  </si>
  <si>
    <t>min</t>
  </si>
  <si>
    <t>mtrs</t>
  </si>
  <si>
    <t>roles</t>
  </si>
  <si>
    <t>AUDIO DESCRIPTION</t>
  </si>
  <si>
    <t xml:space="preserve">MAIN &amp; END TITLES </t>
  </si>
  <si>
    <t>ASSISTANT TO DIRECTOR</t>
  </si>
  <si>
    <t>FIRST AD</t>
  </si>
  <si>
    <t>SECOND AD</t>
  </si>
  <si>
    <t>THIRD AD</t>
  </si>
  <si>
    <t>PRODUCTION ACCOUNTANT</t>
  </si>
  <si>
    <t>ART DEPT CO-ORDINATOR</t>
  </si>
  <si>
    <t>ART DEPT ASSISTANT(S)</t>
  </si>
  <si>
    <t>ASST MAKEUP ARTIST(S)</t>
  </si>
  <si>
    <t>CREW/CAST CATERING SUPPLIES</t>
  </si>
  <si>
    <t>PRODUCTION OFFICE RENTAL</t>
  </si>
  <si>
    <t>STATIONERY AND SUPPLIES</t>
  </si>
  <si>
    <t>BOOK RIGHTS</t>
  </si>
  <si>
    <t>SUPPORTING CAST 02</t>
  </si>
  <si>
    <t>SUPPORTING CAST 03</t>
  </si>
  <si>
    <t>SUPPORTING CAST 04</t>
  </si>
  <si>
    <t>SUPPORTING CAST 05</t>
  </si>
  <si>
    <t>CASTING AGENT</t>
  </si>
  <si>
    <t>TRAVEL&amp; LIVING</t>
  </si>
  <si>
    <t>WRITERS INCL RIGHTS</t>
  </si>
  <si>
    <t xml:space="preserve">VOICE OVERS </t>
  </si>
  <si>
    <t>SET DESIGNER(S)</t>
  </si>
  <si>
    <t>SET DECORATING COSTS</t>
  </si>
  <si>
    <t>EXTRAS WARDROBE</t>
  </si>
  <si>
    <t>COMPUTER &amp; INTERNET</t>
  </si>
  <si>
    <t>LOOP GROUP</t>
  </si>
  <si>
    <t>SOUND DELIVERIES</t>
  </si>
  <si>
    <t>ADR RECORDING</t>
  </si>
  <si>
    <t>OVERAGES</t>
  </si>
  <si>
    <t>INSURANCE CLAIM</t>
  </si>
  <si>
    <t>OVERTIME</t>
  </si>
  <si>
    <t>EXTRA DAYS</t>
  </si>
  <si>
    <t>Cost 1000-6700</t>
  </si>
  <si>
    <t>PRODUCTION LABORATORY</t>
  </si>
  <si>
    <t>HOTEL, LIVING AND CATERING</t>
  </si>
  <si>
    <t>SITE AND UNIT EXPENSES</t>
  </si>
  <si>
    <t>POST PRODUCTION SOUND</t>
  </si>
  <si>
    <t>POST PROD. FILM &amp; LAB</t>
  </si>
  <si>
    <t>FOLEY RECORDING</t>
  </si>
  <si>
    <t>OTHER INSURANCE CHARGES</t>
  </si>
  <si>
    <t>PRODUCERS FEE</t>
  </si>
  <si>
    <t>OVERHEAD FEE</t>
  </si>
  <si>
    <t>Above the Line</t>
  </si>
  <si>
    <t>Total Above the Line</t>
  </si>
  <si>
    <t>total Above the Line</t>
  </si>
  <si>
    <t>total Contingency</t>
  </si>
  <si>
    <t>COMPENSATION SUBJECT(S)</t>
  </si>
  <si>
    <t>SOUND DESIGNER</t>
  </si>
  <si>
    <t>MUSIC RIGHTS &amp; CLEARANCES</t>
  </si>
  <si>
    <t>DIGI/ BETA/ DVD/BLURAY/HARD DISKS</t>
  </si>
  <si>
    <t>MUSICIANS / ORCHESTRA</t>
  </si>
  <si>
    <t>FILM / DIGITAL LABORATORY</t>
  </si>
  <si>
    <t>DATAHANDLING I/O</t>
  </si>
  <si>
    <t>POST PROD. FILM &amp; DIGITAL</t>
  </si>
  <si>
    <t>SCREENINGS</t>
  </si>
  <si>
    <t>COPYING / BLUEPRINTS</t>
  </si>
  <si>
    <t>CONFORM</t>
  </si>
  <si>
    <t>COLORGRADING</t>
  </si>
  <si>
    <t>MASTERING &amp; QC</t>
  </si>
  <si>
    <t>TEMP PLAYOUTS / QUICKTIMES</t>
  </si>
  <si>
    <t>(SUPERVISING) SOUND EDITOR</t>
  </si>
  <si>
    <t>EXTRA SUBTITLING / DELIVERY ITEMS</t>
  </si>
  <si>
    <t>ADDITIONAL EDITOR</t>
  </si>
  <si>
    <t>(RE)RECORDING MIXER</t>
  </si>
  <si>
    <t>ONLINE EDITING / VERSIONING</t>
  </si>
  <si>
    <t xml:space="preserve">DCDM &amp; DCP / HD &amp; SD MASTERS </t>
  </si>
  <si>
    <t>FILM EDITING &amp; POST PRODUCTION</t>
  </si>
  <si>
    <t>FILMSTOCK &amp; LAB COSTS</t>
  </si>
  <si>
    <t>order</t>
  </si>
  <si>
    <t>HDTAPES / HARD DISCS / SD CARDS</t>
  </si>
  <si>
    <t>SOUND RECORDIST</t>
  </si>
  <si>
    <t>TEASER/TRAILER EDITING</t>
  </si>
  <si>
    <t>TEASER/TRAILER POST PRODUCTION</t>
  </si>
  <si>
    <t>TEASER/TRAILER SHOOT</t>
  </si>
  <si>
    <t>SOCIAL MEDIA CONTENT/MAKING OF</t>
  </si>
  <si>
    <t>SUBTITLING DUTCH CINEMA &amp; OTD&amp;S</t>
  </si>
  <si>
    <t>17.5% SLEUTEL DOCUMENTAIRE</t>
  </si>
  <si>
    <t>7005</t>
  </si>
  <si>
    <t>6560</t>
  </si>
  <si>
    <t>GARANTIEREGELING PANDEMIE</t>
  </si>
  <si>
    <t>UNIFORME PROGRAMMABEGROTING</t>
  </si>
  <si>
    <t>EXTERNE PRODUCTIE</t>
  </si>
  <si>
    <t>OPMERKINGEN</t>
  </si>
  <si>
    <t>VIDEO OF AUDIO</t>
  </si>
  <si>
    <t>ONLINE VIDEO OF AUDIO</t>
  </si>
  <si>
    <t>KOSTEN</t>
  </si>
  <si>
    <t>1100</t>
  </si>
  <si>
    <t>Salariskosten en honoraria</t>
  </si>
  <si>
    <t>Productie</t>
  </si>
  <si>
    <t>1200</t>
  </si>
  <si>
    <t>Redactie</t>
  </si>
  <si>
    <t>Presentatie</t>
  </si>
  <si>
    <t>Cast, artiesten en gasten</t>
  </si>
  <si>
    <t>Overige medewerkers</t>
  </si>
  <si>
    <t>2100</t>
  </si>
  <si>
    <t>Faciliteiten</t>
  </si>
  <si>
    <t>Opname en techniek</t>
  </si>
  <si>
    <t>Vormgeving</t>
  </si>
  <si>
    <t>Decor en locatie</t>
  </si>
  <si>
    <t>Postproductie</t>
  </si>
  <si>
    <t>3100</t>
  </si>
  <si>
    <t>Rechten</t>
  </si>
  <si>
    <t>Overig</t>
  </si>
  <si>
    <t>Reis en verblijf</t>
  </si>
  <si>
    <t>4200</t>
  </si>
  <si>
    <t>Overige directe programmakosten</t>
  </si>
  <si>
    <t xml:space="preserve">Bijdragen via producent </t>
  </si>
  <si>
    <t>indien van toepassing</t>
  </si>
  <si>
    <t>SUBTOTAAL</t>
  </si>
  <si>
    <t>Subtotaal  (excl. BTW)</t>
  </si>
  <si>
    <t>6101</t>
  </si>
  <si>
    <t>Onvoorzien</t>
  </si>
  <si>
    <t>6102</t>
  </si>
  <si>
    <t>Overhead</t>
  </si>
  <si>
    <t>6103</t>
  </si>
  <si>
    <t>Fee</t>
  </si>
  <si>
    <t>Totaal (excl. BTW)</t>
  </si>
  <si>
    <t>BTW</t>
  </si>
  <si>
    <t>TOTAAL (incl. BTW)</t>
  </si>
  <si>
    <t>Totaal (incl. BTW)</t>
  </si>
  <si>
    <t>Volgnr.</t>
  </si>
  <si>
    <t>Hoofdcategorie</t>
  </si>
  <si>
    <t>Subcategorie</t>
  </si>
  <si>
    <t>Detailpost</t>
  </si>
  <si>
    <t>Uitvoerend producent</t>
  </si>
  <si>
    <t>Productieleider</t>
  </si>
  <si>
    <t>Producer</t>
  </si>
  <si>
    <t>Productieassistent</t>
  </si>
  <si>
    <t>Projectleider</t>
  </si>
  <si>
    <t>Productiecoördinator</t>
  </si>
  <si>
    <t>Junior producer</t>
  </si>
  <si>
    <t>Line producer</t>
  </si>
  <si>
    <t>Runner</t>
  </si>
  <si>
    <t>Coördinator</t>
  </si>
  <si>
    <t>Fixer</t>
  </si>
  <si>
    <t>Eindredacteur</t>
  </si>
  <si>
    <t>Samensteller</t>
  </si>
  <si>
    <t>Redacteur</t>
  </si>
  <si>
    <t>Beeldredacteur</t>
  </si>
  <si>
    <t>Researcher</t>
  </si>
  <si>
    <t>Verslaggever</t>
  </si>
  <si>
    <t>Redactieassistent</t>
  </si>
  <si>
    <t>Onlineredacteur</t>
  </si>
  <si>
    <t>Webredacteur</t>
  </si>
  <si>
    <t>Crossmediale redacteur</t>
  </si>
  <si>
    <t>Programmamaker</t>
  </si>
  <si>
    <t>Itemregisseur</t>
  </si>
  <si>
    <t>Regisseur</t>
  </si>
  <si>
    <t>Regieassistent</t>
  </si>
  <si>
    <t>Editor</t>
  </si>
  <si>
    <t>Editorassistent</t>
  </si>
  <si>
    <t>Correspondent</t>
  </si>
  <si>
    <t>Socialmediaredacteur</t>
  </si>
  <si>
    <t>Backender</t>
  </si>
  <si>
    <t>Frontender</t>
  </si>
  <si>
    <t>Digitizer</t>
  </si>
  <si>
    <t>Presentator</t>
  </si>
  <si>
    <t>Voice-over</t>
  </si>
  <si>
    <t>Inspreker</t>
  </si>
  <si>
    <t>Kapgeld</t>
  </si>
  <si>
    <t>Kleedgeld</t>
  </si>
  <si>
    <t>Gastontvanger</t>
  </si>
  <si>
    <t>Deskundige</t>
  </si>
  <si>
    <t>Gast</t>
  </si>
  <si>
    <t>Panellid</t>
  </si>
  <si>
    <t>Artiest</t>
  </si>
  <si>
    <t>Acteur</t>
  </si>
  <si>
    <t>Figurant</t>
  </si>
  <si>
    <t>Choreograaf</t>
  </si>
  <si>
    <t>Danser</t>
  </si>
  <si>
    <t>Model</t>
  </si>
  <si>
    <t>Publieksbegeleider</t>
  </si>
  <si>
    <t>Publieksopwarmer</t>
  </si>
  <si>
    <t>Muzikant</t>
  </si>
  <si>
    <t>Zangkoor</t>
  </si>
  <si>
    <t>Orkestleider</t>
  </si>
  <si>
    <t>Castingdirector</t>
  </si>
  <si>
    <t>Dirigent</t>
  </si>
  <si>
    <t>Dj</t>
  </si>
  <si>
    <t xml:space="preserve">Band </t>
  </si>
  <si>
    <t>Orkest</t>
  </si>
  <si>
    <t>Voordrager</t>
  </si>
  <si>
    <t>Columnisten</t>
  </si>
  <si>
    <t>Inhuur publiek</t>
  </si>
  <si>
    <t>Publiek</t>
  </si>
  <si>
    <t>Stagiair</t>
  </si>
  <si>
    <t>Adviseur</t>
  </si>
  <si>
    <t>Fotograaf</t>
  </si>
  <si>
    <t>Tekstschrijver</t>
  </si>
  <si>
    <t>Scenarioschrijver</t>
  </si>
  <si>
    <t>Scriptcoach</t>
  </si>
  <si>
    <t>Transcriptie</t>
  </si>
  <si>
    <t>Uitschrijver</t>
  </si>
  <si>
    <t>Fondsenwerver</t>
  </si>
  <si>
    <t>Tolk en vertaler</t>
  </si>
  <si>
    <t>Auteur</t>
  </si>
  <si>
    <t>Kinderbegeleider</t>
  </si>
  <si>
    <t>Presentatiecoach</t>
  </si>
  <si>
    <t>Covid-manager</t>
  </si>
  <si>
    <t>Studiohuur</t>
  </si>
  <si>
    <t>Locatiehuur</t>
  </si>
  <si>
    <t>Zaalhuur</t>
  </si>
  <si>
    <t>Decorontwerp</t>
  </si>
  <si>
    <t>Decor</t>
  </si>
  <si>
    <t>Decorbouw</t>
  </si>
  <si>
    <t>Decorbreek</t>
  </si>
  <si>
    <t>Decoraanpassingen</t>
  </si>
  <si>
    <t>Decoropslag</t>
  </si>
  <si>
    <t>Lichtdecoratie</t>
  </si>
  <si>
    <t>Lichtontwerp</t>
  </si>
  <si>
    <t>Ledwall</t>
  </si>
  <si>
    <t>Projectiescherm</t>
  </si>
  <si>
    <t>Videoprojectie</t>
  </si>
  <si>
    <t>Rekwisieten</t>
  </si>
  <si>
    <t>Tribunehuur en -bouw</t>
  </si>
  <si>
    <t>Stoelen publiek</t>
  </si>
  <si>
    <t>Podiumhuur en -bouw</t>
  </si>
  <si>
    <t>Energie en water</t>
  </si>
  <si>
    <t>Schoonmaak</t>
  </si>
  <si>
    <t>Lokatiekosten</t>
  </si>
  <si>
    <t>Setdresser</t>
  </si>
  <si>
    <t>Fotokosten</t>
  </si>
  <si>
    <t>Props</t>
  </si>
  <si>
    <t>Ontwikkelaar</t>
  </si>
  <si>
    <t>Lokatiemanager</t>
  </si>
  <si>
    <t>Beveiliger</t>
  </si>
  <si>
    <t>Lokatiescout</t>
  </si>
  <si>
    <t>Crowd control</t>
  </si>
  <si>
    <t>Production art department</t>
  </si>
  <si>
    <t>Bewaker</t>
  </si>
  <si>
    <t>Videovormgeving</t>
  </si>
  <si>
    <t>Audiovormgeving</t>
  </si>
  <si>
    <t>Leader (ontwerp)</t>
  </si>
  <si>
    <t>Bumper</t>
  </si>
  <si>
    <t>Designer</t>
  </si>
  <si>
    <t>Web- en appdeveloper</t>
  </si>
  <si>
    <t>Componist</t>
  </si>
  <si>
    <t>Arrangeur</t>
  </si>
  <si>
    <t>Muziekproducent</t>
  </si>
  <si>
    <t>Grafische kosten</t>
  </si>
  <si>
    <t xml:space="preserve">Graphics </t>
  </si>
  <si>
    <t>Art director</t>
  </si>
  <si>
    <t>Ontwerpkosten</t>
  </si>
  <si>
    <t>Interaction-designer</t>
  </si>
  <si>
    <t>Vormgever</t>
  </si>
  <si>
    <t>Grafisch werk</t>
  </si>
  <si>
    <t>Storyboard</t>
  </si>
  <si>
    <t>Visual effects</t>
  </si>
  <si>
    <t xml:space="preserve">Special effects         </t>
  </si>
  <si>
    <t xml:space="preserve">Sound designer       </t>
  </si>
  <si>
    <t>Registratiewagen</t>
  </si>
  <si>
    <t>Meercamerawagen en crew</t>
  </si>
  <si>
    <t>Camera-apparatuur en -techniek</t>
  </si>
  <si>
    <t>Audiowagen en crew</t>
  </si>
  <si>
    <t>Audioapparatuur en -techniek</t>
  </si>
  <si>
    <t>Zaalversterking</t>
  </si>
  <si>
    <t>Lichtwagen en crew</t>
  </si>
  <si>
    <t>Lichtapparatuur en -techniek</t>
  </si>
  <si>
    <t>Materiaalwagen en crew</t>
  </si>
  <si>
    <t>Regiestudio en hardware</t>
  </si>
  <si>
    <t>Aggregaat</t>
  </si>
  <si>
    <t>Crane</t>
  </si>
  <si>
    <t>Rigger</t>
  </si>
  <si>
    <t>Grip</t>
  </si>
  <si>
    <t>Steadycam</t>
  </si>
  <si>
    <t>Apparatuur huur en koop</t>
  </si>
  <si>
    <t>Audioverbindingen</t>
  </si>
  <si>
    <t>Straalverbinding</t>
  </si>
  <si>
    <t>Kabelverbinding</t>
  </si>
  <si>
    <t>SNG</t>
  </si>
  <si>
    <t>Studioregisseur</t>
  </si>
  <si>
    <t>Meercamera-regisseur</t>
  </si>
  <si>
    <t>Locatieregisseur</t>
  </si>
  <si>
    <t>Meercamera-regieassistent</t>
  </si>
  <si>
    <t>Opnameleider</t>
  </si>
  <si>
    <t>Toneelmeester</t>
  </si>
  <si>
    <t>Belichter</t>
  </si>
  <si>
    <t>Lichttechnicus</t>
  </si>
  <si>
    <t>Geluidstechnicus</t>
  </si>
  <si>
    <t>Audiotechnicus</t>
  </si>
  <si>
    <t>Playout-operator</t>
  </si>
  <si>
    <t>Schakeltechnicus</t>
  </si>
  <si>
    <t>Software</t>
  </si>
  <si>
    <t>Softwarelicenties</t>
  </si>
  <si>
    <t>Applicatiekosten</t>
  </si>
  <si>
    <t>Portofoons</t>
  </si>
  <si>
    <t>WPM's</t>
  </si>
  <si>
    <t>Hosting en onderhoud</t>
  </si>
  <si>
    <t>Internetservices</t>
  </si>
  <si>
    <t>Streams</t>
  </si>
  <si>
    <t xml:space="preserve">Hardware </t>
  </si>
  <si>
    <t>Visagist en materialen</t>
  </si>
  <si>
    <t>Stylist en kleding</t>
  </si>
  <si>
    <t>Grimeur en materialen</t>
  </si>
  <si>
    <t>Animatie</t>
  </si>
  <si>
    <t>Opnamematerialen</t>
  </si>
  <si>
    <t>Helicopter</t>
  </si>
  <si>
    <t>Stunts</t>
  </si>
  <si>
    <t>Special make-up</t>
  </si>
  <si>
    <t>Focus puller</t>
  </si>
  <si>
    <t>Datahandler</t>
  </si>
  <si>
    <t>Video assist</t>
  </si>
  <si>
    <t>Gaffer</t>
  </si>
  <si>
    <t>Best boy</t>
  </si>
  <si>
    <t>Boom operator</t>
  </si>
  <si>
    <t>Editor freelance</t>
  </si>
  <si>
    <t>Editorassistent freelance</t>
  </si>
  <si>
    <t>Montageset</t>
  </si>
  <si>
    <t>Montageapparatuur</t>
  </si>
  <si>
    <t>Nabewerking</t>
  </si>
  <si>
    <t>Kleurcorrectie</t>
  </si>
  <si>
    <t>Audionabewerking</t>
  </si>
  <si>
    <t>Dragers</t>
  </si>
  <si>
    <t>Schijven en tapes</t>
  </si>
  <si>
    <t>Ingest</t>
  </si>
  <si>
    <t>Ondertiteling</t>
  </si>
  <si>
    <t>Vertaling</t>
  </si>
  <si>
    <t>Overschrijven</t>
  </si>
  <si>
    <t>Mediamanagement</t>
  </si>
  <si>
    <t>Uploaden</t>
  </si>
  <si>
    <t>Digitale opslag</t>
  </si>
  <si>
    <t>Digitaliseren</t>
  </si>
  <si>
    <t>Inladen</t>
  </si>
  <si>
    <t>Encodering</t>
  </si>
  <si>
    <t>Transcodering</t>
  </si>
  <si>
    <t>Titeling</t>
  </si>
  <si>
    <t>Inspreekstudio</t>
  </si>
  <si>
    <t>Filmmateriaal</t>
  </si>
  <si>
    <t>Videomateriaal</t>
  </si>
  <si>
    <t>Geluidsmateriaal</t>
  </si>
  <si>
    <t>Beeldbewerking</t>
  </si>
  <si>
    <t>Renderen</t>
  </si>
  <si>
    <t>Scannen</t>
  </si>
  <si>
    <t>Effecten</t>
  </si>
  <si>
    <t>Exports</t>
  </si>
  <si>
    <t>Sound relay</t>
  </si>
  <si>
    <t>Geluidsmixage</t>
  </si>
  <si>
    <t>M&amp;E-tracks</t>
  </si>
  <si>
    <t>Afwerkingskosten</t>
  </si>
  <si>
    <t>Geluidstudio</t>
  </si>
  <si>
    <t>Promotiematerialen</t>
  </si>
  <si>
    <t>Post production supervisor</t>
  </si>
  <si>
    <t>Audiodescriptie</t>
  </si>
  <si>
    <t>Muziekrechten</t>
  </si>
  <si>
    <t>Formatrechten</t>
  </si>
  <si>
    <t>Formatfee</t>
  </si>
  <si>
    <t>Fotorechten</t>
  </si>
  <si>
    <t>Beeldrechten</t>
  </si>
  <si>
    <t>Fragmentrechten</t>
  </si>
  <si>
    <t>Filmrechten</t>
  </si>
  <si>
    <t>Uitzendrechten</t>
  </si>
  <si>
    <t>Merknaam- en domeinregistratie</t>
  </si>
  <si>
    <t>Buma/stemra</t>
  </si>
  <si>
    <t>Auteursrechten</t>
  </si>
  <si>
    <t>Zaalrechten</t>
  </si>
  <si>
    <t>Licentie vergoedingen</t>
  </si>
  <si>
    <t>Aankopen (incl aankopen via NPO)</t>
  </si>
  <si>
    <t>Herhalingsrechten</t>
  </si>
  <si>
    <t>Reiskosten</t>
  </si>
  <si>
    <t>Reiskostenvergoeding</t>
  </si>
  <si>
    <t>Openbaar vervoer</t>
  </si>
  <si>
    <t>Taxi</t>
  </si>
  <si>
    <t>Vliegtickets</t>
  </si>
  <si>
    <t>Verblijfkosten</t>
  </si>
  <si>
    <t>Hotel</t>
  </si>
  <si>
    <t>Sejour en daggeld</t>
  </si>
  <si>
    <t>Catering</t>
  </si>
  <si>
    <t>Koerier</t>
  </si>
  <si>
    <t>Kilometervergoeding</t>
  </si>
  <si>
    <t>Parkeerkosten</t>
  </si>
  <si>
    <t>Tol- en veergeld</t>
  </si>
  <si>
    <t>Autohuur</t>
  </si>
  <si>
    <t>Autolease</t>
  </si>
  <si>
    <t>Brandstof</t>
  </si>
  <si>
    <t>Bus</t>
  </si>
  <si>
    <t>Autokosten</t>
  </si>
  <si>
    <t>Luchtvracht</t>
  </si>
  <si>
    <t>Transport</t>
  </si>
  <si>
    <t>Visa</t>
  </si>
  <si>
    <t>Carnets</t>
  </si>
  <si>
    <t>Permits</t>
  </si>
  <si>
    <t>Vergunningen</t>
  </si>
  <si>
    <t>Parkeerontheffing</t>
  </si>
  <si>
    <t>Vehicle coordinator</t>
  </si>
  <si>
    <t>Cateraar</t>
  </si>
  <si>
    <t xml:space="preserve">Prijzen </t>
  </si>
  <si>
    <t>Kansspelbelasting</t>
  </si>
  <si>
    <t>Weggeefprijzen</t>
  </si>
  <si>
    <t>Deelnemersprijzen</t>
  </si>
  <si>
    <t>Respresentatie</t>
  </si>
  <si>
    <t>Bloemen</t>
  </si>
  <si>
    <t>Relatiegeschenken</t>
  </si>
  <si>
    <t>Waardebonnen</t>
  </si>
  <si>
    <t>Verzendkosten</t>
  </si>
  <si>
    <t>Porti</t>
  </si>
  <si>
    <t>Drukwerk en kopieerkosten</t>
  </si>
  <si>
    <t>Werkarchief</t>
  </si>
  <si>
    <t>Diep archief</t>
  </si>
  <si>
    <t>Vakliteratuur</t>
  </si>
  <si>
    <t>Abonnementen</t>
  </si>
  <si>
    <t>Verzekeringen</t>
  </si>
  <si>
    <t>Telefoonkosten</t>
  </si>
  <si>
    <t>Kantoorbenodigdheden</t>
  </si>
  <si>
    <t>Huur muziekinstrumenten</t>
  </si>
  <si>
    <t>Wrap</t>
  </si>
  <si>
    <t>Documentatie</t>
  </si>
  <si>
    <t>Bankkosten</t>
  </si>
  <si>
    <t>Advertenties</t>
  </si>
  <si>
    <t>Boeken en tijdschriften</t>
  </si>
  <si>
    <t>Entreebewijzen</t>
  </si>
  <si>
    <t>Archiefkosten</t>
  </si>
  <si>
    <t>Accountantskosten</t>
  </si>
  <si>
    <t>Aanschaf muziek</t>
  </si>
  <si>
    <t>Vergaderkosten</t>
  </si>
  <si>
    <t>Onvoorzien externe producent</t>
  </si>
  <si>
    <t>Overhead externe producent</t>
  </si>
  <si>
    <t>Fee externe producent</t>
  </si>
  <si>
    <t>npo</t>
  </si>
  <si>
    <t>naam/info</t>
  </si>
  <si>
    <t>factuur</t>
  </si>
  <si>
    <t>total costs</t>
  </si>
  <si>
    <t>var</t>
  </si>
  <si>
    <t>ANIMATION: STORYBOARDS</t>
  </si>
  <si>
    <t>datum:</t>
  </si>
  <si>
    <t>TITEL:</t>
  </si>
  <si>
    <t>start budget</t>
  </si>
  <si>
    <t>Producer/Overhead Fee</t>
  </si>
  <si>
    <t>BANK &amp; LEGAL</t>
  </si>
  <si>
    <t>AIR FARES</t>
  </si>
  <si>
    <t>Total finance plan</t>
  </si>
  <si>
    <t>FINANCE PLAN</t>
  </si>
  <si>
    <t>partij/omschrijving</t>
  </si>
  <si>
    <t>..</t>
  </si>
  <si>
    <t>amount start</t>
  </si>
  <si>
    <t>budget -/- finance</t>
  </si>
  <si>
    <t>prep</t>
  </si>
  <si>
    <t>productie</t>
  </si>
  <si>
    <t>post</t>
  </si>
  <si>
    <t>1022</t>
  </si>
  <si>
    <t>TEST SHOTS</t>
  </si>
  <si>
    <t>ARCHIVE RIGHTS</t>
  </si>
  <si>
    <t>1202</t>
  </si>
  <si>
    <t>EXECUTIVE PRODUCER</t>
  </si>
  <si>
    <t>LINE PRODUCER</t>
  </si>
  <si>
    <t>ASSISTANT TO PRODUCER</t>
  </si>
  <si>
    <t>1205</t>
  </si>
  <si>
    <t>1206</t>
  </si>
  <si>
    <t>PRODUCER</t>
  </si>
  <si>
    <t>CAMERA ASSISTENT</t>
  </si>
  <si>
    <t>PRODUCTION COORDINATOR</t>
  </si>
  <si>
    <t>4580</t>
  </si>
  <si>
    <t>VISAS / FOREIGN APPLICATIONS</t>
  </si>
  <si>
    <t>POST PRODUCTION SUPERVISOR</t>
  </si>
  <si>
    <t>1310</t>
  </si>
  <si>
    <t>2004</t>
  </si>
  <si>
    <t>CAR RENTALS</t>
  </si>
  <si>
    <t>5110</t>
  </si>
  <si>
    <t>zelf invoegen ; export uit administratie/facturenlijst</t>
  </si>
  <si>
    <t>nr</t>
  </si>
  <si>
    <t>datum</t>
  </si>
  <si>
    <t>bedrijf</t>
  </si>
  <si>
    <t>budgetcode</t>
  </si>
  <si>
    <t>omschrijving</t>
  </si>
  <si>
    <t>orderbedrag</t>
  </si>
  <si>
    <t>ontvangen factuur</t>
  </si>
  <si>
    <t>orderrestant</t>
  </si>
  <si>
    <t>po.001</t>
  </si>
  <si>
    <t>po.002</t>
  </si>
  <si>
    <t>po.003</t>
  </si>
  <si>
    <t>po.004</t>
  </si>
  <si>
    <t>po.005</t>
  </si>
  <si>
    <t>po.006</t>
  </si>
  <si>
    <t>po.007</t>
  </si>
  <si>
    <t>po.008</t>
  </si>
  <si>
    <t>po.009</t>
  </si>
  <si>
    <t>po.010</t>
  </si>
  <si>
    <t>po.011</t>
  </si>
  <si>
    <t>po.012</t>
  </si>
  <si>
    <t>po.013</t>
  </si>
  <si>
    <t>po.014</t>
  </si>
  <si>
    <t>po.015</t>
  </si>
  <si>
    <t>po.016</t>
  </si>
  <si>
    <t>po.017</t>
  </si>
  <si>
    <t>po.018</t>
  </si>
  <si>
    <t>po.019</t>
  </si>
  <si>
    <t>po.020</t>
  </si>
  <si>
    <t>po.021</t>
  </si>
  <si>
    <t>po.022</t>
  </si>
  <si>
    <t>po.023</t>
  </si>
  <si>
    <t>po.024</t>
  </si>
  <si>
    <t>po.025</t>
  </si>
  <si>
    <t>po.026</t>
  </si>
  <si>
    <t>po.027</t>
  </si>
  <si>
    <t>po.028</t>
  </si>
  <si>
    <t>po.029</t>
  </si>
  <si>
    <t>po.030</t>
  </si>
  <si>
    <t>po.031</t>
  </si>
  <si>
    <t>po.032</t>
  </si>
  <si>
    <t>po.033</t>
  </si>
  <si>
    <t>po.034</t>
  </si>
  <si>
    <t>po.035</t>
  </si>
  <si>
    <t>po.036</t>
  </si>
  <si>
    <t>po.037</t>
  </si>
  <si>
    <t>po.038</t>
  </si>
  <si>
    <t>po.039</t>
  </si>
  <si>
    <t>po.040</t>
  </si>
  <si>
    <t>po.041</t>
  </si>
  <si>
    <t>po.042</t>
  </si>
  <si>
    <t>po.043</t>
  </si>
  <si>
    <t>po.044</t>
  </si>
  <si>
    <t>po.045</t>
  </si>
  <si>
    <t>po.046</t>
  </si>
  <si>
    <t>po.047</t>
  </si>
  <si>
    <t>po.048</t>
  </si>
  <si>
    <t>po.049</t>
  </si>
  <si>
    <t>po.050</t>
  </si>
  <si>
    <t>po.051</t>
  </si>
  <si>
    <t>po.052</t>
  </si>
  <si>
    <t>po.053</t>
  </si>
  <si>
    <t>po.054</t>
  </si>
  <si>
    <t>po.055</t>
  </si>
  <si>
    <t>po.056</t>
  </si>
  <si>
    <t>po.057</t>
  </si>
  <si>
    <t>po.058</t>
  </si>
  <si>
    <t>po.059</t>
  </si>
  <si>
    <t>po.060</t>
  </si>
  <si>
    <t>po.061</t>
  </si>
  <si>
    <t>po.062</t>
  </si>
  <si>
    <t>po.063</t>
  </si>
  <si>
    <t>po.064</t>
  </si>
  <si>
    <t>po.065</t>
  </si>
  <si>
    <t>po.066</t>
  </si>
  <si>
    <t>po.067</t>
  </si>
  <si>
    <t>po.068</t>
  </si>
  <si>
    <t>po.069</t>
  </si>
  <si>
    <t>po.070</t>
  </si>
  <si>
    <t>po.071</t>
  </si>
  <si>
    <t>po.072</t>
  </si>
  <si>
    <t>po.073</t>
  </si>
  <si>
    <t>po.074</t>
  </si>
  <si>
    <t>po.075</t>
  </si>
  <si>
    <t>po.076</t>
  </si>
  <si>
    <t>po.077</t>
  </si>
  <si>
    <t>po.078</t>
  </si>
  <si>
    <t>po.079</t>
  </si>
  <si>
    <t>po.080</t>
  </si>
  <si>
    <t>po.081</t>
  </si>
  <si>
    <t>po.082</t>
  </si>
  <si>
    <t>po.083</t>
  </si>
  <si>
    <t>po.084</t>
  </si>
  <si>
    <t>po.085</t>
  </si>
  <si>
    <t>po.086</t>
  </si>
  <si>
    <t>po.087</t>
  </si>
  <si>
    <t>po.088</t>
  </si>
  <si>
    <t>po.089</t>
  </si>
  <si>
    <t>po.090</t>
  </si>
  <si>
    <t>po.091</t>
  </si>
  <si>
    <t>po.092</t>
  </si>
  <si>
    <t>po.093</t>
  </si>
  <si>
    <t>po.094</t>
  </si>
  <si>
    <t>po.095</t>
  </si>
  <si>
    <t>po.096</t>
  </si>
  <si>
    <t>po.097</t>
  </si>
  <si>
    <t>po.098</t>
  </si>
  <si>
    <t>po.099</t>
  </si>
  <si>
    <t>po.100</t>
  </si>
  <si>
    <t>po.101</t>
  </si>
  <si>
    <t>po.102</t>
  </si>
  <si>
    <t>po.103</t>
  </si>
  <si>
    <t>po.104</t>
  </si>
  <si>
    <t>po.105</t>
  </si>
  <si>
    <t>po.106</t>
  </si>
  <si>
    <t>po.107</t>
  </si>
  <si>
    <t>po.108</t>
  </si>
  <si>
    <t>po.109</t>
  </si>
  <si>
    <t>po.110</t>
  </si>
  <si>
    <t>po.111</t>
  </si>
  <si>
    <t>po.112</t>
  </si>
  <si>
    <t>po.113</t>
  </si>
  <si>
    <t>po.114</t>
  </si>
  <si>
    <t>po.115</t>
  </si>
  <si>
    <t>po.116</t>
  </si>
  <si>
    <t>po.117</t>
  </si>
  <si>
    <t>po.118</t>
  </si>
  <si>
    <t>po.119</t>
  </si>
  <si>
    <t>po.120</t>
  </si>
  <si>
    <t>po.121</t>
  </si>
  <si>
    <t>po.122</t>
  </si>
  <si>
    <t>po.123</t>
  </si>
  <si>
    <t>po.124</t>
  </si>
  <si>
    <t>po.125</t>
  </si>
  <si>
    <t>po.126</t>
  </si>
  <si>
    <t>po.127</t>
  </si>
  <si>
    <t>po.128</t>
  </si>
  <si>
    <t>po.129</t>
  </si>
  <si>
    <t>po.130</t>
  </si>
  <si>
    <t>po.131</t>
  </si>
  <si>
    <t>po.132</t>
  </si>
  <si>
    <t>po.133</t>
  </si>
  <si>
    <t>po.134</t>
  </si>
  <si>
    <t>po.135</t>
  </si>
  <si>
    <t>po.136</t>
  </si>
  <si>
    <t>po.137</t>
  </si>
  <si>
    <t>po.138</t>
  </si>
  <si>
    <t>po.139</t>
  </si>
  <si>
    <t>po.140</t>
  </si>
  <si>
    <t>po.141</t>
  </si>
  <si>
    <t>po.142</t>
  </si>
  <si>
    <t>denk aan oplevering EYE</t>
  </si>
  <si>
    <r>
      <t>STUDIO</t>
    </r>
    <r>
      <rPr>
        <sz val="10"/>
        <rFont val="Arial"/>
        <family val="2"/>
      </rPr>
      <t xml:space="preserve"> RENTAL</t>
    </r>
  </si>
  <si>
    <t>STUDIO VARIABLE COSTS</t>
  </si>
  <si>
    <t>Min. 7,5% en max. 10%</t>
  </si>
  <si>
    <t>Min. 5% en max. 10%</t>
  </si>
  <si>
    <t>2508</t>
  </si>
  <si>
    <t>ON SET DRESSER</t>
  </si>
  <si>
    <t>Total Production</t>
  </si>
  <si>
    <t>Total Post Production</t>
  </si>
  <si>
    <t>doorbelaste kosten</t>
  </si>
  <si>
    <t>v. 1-7-2026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</si>
</sst>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43" formatCode="_ * #,##0.00_ ;_ * \-#,##0.00_ ;_ * &quot;-&quot;??_ ;_ @_ "/>
    <numFmt numFmtId="164" formatCode="_-&quot;€&quot;\ * #,##0_-;_-&quot;€&quot;\ * #,##0\-;_-&quot;€&quot;\ * &quot;-&quot;_-;_-@_-"/>
    <numFmt numFmtId="165" formatCode="0.0%"/>
    <numFmt numFmtId="166" formatCode="_-* #,##0_-;_-* #,##0\-;_-* &quot;-&quot;??_-;_-@_-"/>
    <numFmt numFmtId="167" formatCode="[$-413]d/mmm/yy;@"/>
    <numFmt numFmtId="168" formatCode="_-&quot;fl&quot;\ * #,##0.00_-;_-&quot;fl&quot;\ * #,##0.00\-;_-&quot;fl&quot;\ * &quot;-&quot;??_-;_-@_-"/>
  </numFmts>
  <fonts count="28" x14ac:knownFonts="1">
    <font>
      <sz val="10"/>
      <name val="Verdana"/>
    </font>
    <font>
      <sz val="10"/>
      <name val="Verdana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sz val="10"/>
      <name val="Verdana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8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1"/>
      <name val="Tahoma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b/>
      <i/>
      <sz val="10"/>
      <color indexed="10"/>
      <name val="Arial"/>
      <family val="2"/>
    </font>
    <font>
      <sz val="10"/>
      <color rgb="FFFF0000"/>
      <name val="Arial"/>
      <family val="2"/>
    </font>
    <font>
      <i/>
      <sz val="10"/>
      <name val="Verdana"/>
      <family val="2"/>
    </font>
    <font>
      <b/>
      <sz val="10"/>
      <name val="Verdana"/>
      <family val="2"/>
    </font>
    <font>
      <b/>
      <sz val="10"/>
      <color rgb="FF0070C0"/>
      <name val="Arial"/>
      <family val="2"/>
    </font>
    <font>
      <b/>
      <i/>
      <sz val="10"/>
      <color rgb="FF0070C0"/>
      <name val="Arial"/>
      <family val="2"/>
    </font>
    <font>
      <i/>
      <sz val="8"/>
      <name val="Arial"/>
      <family val="2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6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8" fillId="0" borderId="0"/>
    <xf numFmtId="0" fontId="8" fillId="0" borderId="0"/>
    <xf numFmtId="0" fontId="15" fillId="0" borderId="0"/>
    <xf numFmtId="9" fontId="15" fillId="0" borderId="0" applyFont="0" applyFill="0" applyBorder="0" applyAlignment="0" applyProtection="0"/>
    <xf numFmtId="168" fontId="15" fillId="0" borderId="0" applyFont="0" applyFill="0" applyBorder="0" applyAlignment="0" applyProtection="0"/>
  </cellStyleXfs>
  <cellXfs count="143">
    <xf numFmtId="0" fontId="0" fillId="0" borderId="0" xfId="0"/>
    <xf numFmtId="49" fontId="9" fillId="2" borderId="0" xfId="121" applyNumberFormat="1" applyFont="1" applyFill="1" applyAlignment="1">
      <alignment vertical="center"/>
    </xf>
    <xf numFmtId="0" fontId="9" fillId="2" borderId="0" xfId="121" applyFont="1" applyFill="1" applyAlignment="1">
      <alignment vertical="center"/>
    </xf>
    <xf numFmtId="0" fontId="11" fillId="3" borderId="6" xfId="121" applyFont="1" applyFill="1" applyBorder="1" applyAlignment="1">
      <alignment horizontal="center" vertical="center"/>
    </xf>
    <xf numFmtId="0" fontId="11" fillId="3" borderId="8" xfId="121" applyFont="1" applyFill="1" applyBorder="1" applyAlignment="1">
      <alignment horizontal="center" vertical="center" wrapText="1"/>
    </xf>
    <xf numFmtId="0" fontId="12" fillId="3" borderId="2" xfId="121" applyFont="1" applyFill="1" applyBorder="1" applyAlignment="1">
      <alignment horizontal="left" vertical="center"/>
    </xf>
    <xf numFmtId="0" fontId="12" fillId="3" borderId="12" xfId="121" applyFont="1" applyFill="1" applyBorder="1" applyAlignment="1">
      <alignment horizontal="left" vertical="center"/>
    </xf>
    <xf numFmtId="0" fontId="12" fillId="2" borderId="4" xfId="121" applyFont="1" applyFill="1" applyBorder="1" applyAlignment="1">
      <alignment vertical="center"/>
    </xf>
    <xf numFmtId="0" fontId="12" fillId="2" borderId="5" xfId="121" applyFont="1" applyFill="1" applyBorder="1" applyAlignment="1">
      <alignment vertical="center"/>
    </xf>
    <xf numFmtId="0" fontId="9" fillId="2" borderId="13" xfId="121" applyFont="1" applyFill="1" applyBorder="1" applyAlignment="1">
      <alignment vertical="center"/>
    </xf>
    <xf numFmtId="0" fontId="9" fillId="2" borderId="8" xfId="121" applyFont="1" applyFill="1" applyBorder="1" applyAlignment="1">
      <alignment vertical="center"/>
    </xf>
    <xf numFmtId="41" fontId="9" fillId="2" borderId="6" xfId="121" applyNumberFormat="1" applyFont="1" applyFill="1" applyBorder="1" applyAlignment="1">
      <alignment vertical="center"/>
    </xf>
    <xf numFmtId="0" fontId="9" fillId="2" borderId="6" xfId="121" applyFont="1" applyFill="1" applyBorder="1" applyAlignment="1">
      <alignment vertical="center"/>
    </xf>
    <xf numFmtId="0" fontId="9" fillId="2" borderId="3" xfId="121" applyFont="1" applyFill="1" applyBorder="1" applyAlignment="1">
      <alignment vertical="center"/>
    </xf>
    <xf numFmtId="41" fontId="9" fillId="2" borderId="13" xfId="121" applyNumberFormat="1" applyFont="1" applyFill="1" applyBorder="1" applyAlignment="1">
      <alignment vertical="center"/>
    </xf>
    <xf numFmtId="0" fontId="9" fillId="2" borderId="11" xfId="121" applyFont="1" applyFill="1" applyBorder="1" applyAlignment="1">
      <alignment vertical="center"/>
    </xf>
    <xf numFmtId="41" fontId="9" fillId="2" borderId="7" xfId="121" applyNumberFormat="1" applyFont="1" applyFill="1" applyBorder="1" applyAlignment="1">
      <alignment vertical="center"/>
    </xf>
    <xf numFmtId="0" fontId="9" fillId="2" borderId="7" xfId="121" applyFont="1" applyFill="1" applyBorder="1" applyAlignment="1">
      <alignment vertical="center"/>
    </xf>
    <xf numFmtId="0" fontId="9" fillId="2" borderId="13" xfId="121" applyFont="1" applyFill="1" applyBorder="1" applyAlignment="1">
      <alignment horizontal="center" vertical="center"/>
    </xf>
    <xf numFmtId="0" fontId="13" fillId="2" borderId="0" xfId="121" applyFont="1" applyFill="1" applyAlignment="1">
      <alignment vertical="center"/>
    </xf>
    <xf numFmtId="0" fontId="9" fillId="2" borderId="6" xfId="121" applyFont="1" applyFill="1" applyBorder="1" applyAlignment="1">
      <alignment horizontal="center" vertical="center" wrapText="1"/>
    </xf>
    <xf numFmtId="0" fontId="11" fillId="2" borderId="9" xfId="121" applyFont="1" applyFill="1" applyBorder="1" applyAlignment="1">
      <alignment vertical="center" wrapText="1"/>
    </xf>
    <xf numFmtId="41" fontId="11" fillId="2" borderId="12" xfId="121" applyNumberFormat="1" applyFont="1" applyFill="1" applyBorder="1" applyAlignment="1">
      <alignment vertical="center"/>
    </xf>
    <xf numFmtId="0" fontId="11" fillId="2" borderId="12" xfId="121" applyFont="1" applyFill="1" applyBorder="1" applyAlignment="1">
      <alignment vertical="center"/>
    </xf>
    <xf numFmtId="0" fontId="13" fillId="2" borderId="13" xfId="121" applyFont="1" applyFill="1" applyBorder="1" applyAlignment="1">
      <alignment vertical="center"/>
    </xf>
    <xf numFmtId="0" fontId="11" fillId="3" borderId="12" xfId="121" applyFont="1" applyFill="1" applyBorder="1" applyAlignment="1">
      <alignment horizontal="center" vertical="center" wrapText="1"/>
    </xf>
    <xf numFmtId="0" fontId="11" fillId="3" borderId="12" xfId="121" applyFont="1" applyFill="1" applyBorder="1" applyAlignment="1">
      <alignment vertical="center" wrapText="1"/>
    </xf>
    <xf numFmtId="41" fontId="11" fillId="3" borderId="12" xfId="121" applyNumberFormat="1" applyFont="1" applyFill="1" applyBorder="1" applyAlignment="1">
      <alignment horizontal="center" vertical="center"/>
    </xf>
    <xf numFmtId="0" fontId="11" fillId="3" borderId="12" xfId="121" applyFont="1" applyFill="1" applyBorder="1" applyAlignment="1">
      <alignment horizontal="center" vertical="center"/>
    </xf>
    <xf numFmtId="0" fontId="9" fillId="2" borderId="8" xfId="121" applyFont="1" applyFill="1" applyBorder="1" applyAlignment="1">
      <alignment horizontal="center" vertical="center" wrapText="1"/>
    </xf>
    <xf numFmtId="0" fontId="9" fillId="2" borderId="13" xfId="121" applyFont="1" applyFill="1" applyBorder="1" applyAlignment="1">
      <alignment vertical="center" wrapText="1"/>
    </xf>
    <xf numFmtId="41" fontId="9" fillId="2" borderId="10" xfId="121" applyNumberFormat="1" applyFont="1" applyFill="1" applyBorder="1" applyAlignment="1">
      <alignment vertical="center"/>
    </xf>
    <xf numFmtId="0" fontId="11" fillId="2" borderId="13" xfId="121" applyFont="1" applyFill="1" applyBorder="1" applyAlignment="1">
      <alignment vertical="center"/>
    </xf>
    <xf numFmtId="0" fontId="9" fillId="2" borderId="3" xfId="121" applyFont="1" applyFill="1" applyBorder="1" applyAlignment="1">
      <alignment horizontal="center" vertical="center"/>
    </xf>
    <xf numFmtId="0" fontId="11" fillId="3" borderId="12" xfId="121" applyFont="1" applyFill="1" applyBorder="1" applyAlignment="1">
      <alignment vertical="center"/>
    </xf>
    <xf numFmtId="0" fontId="9" fillId="2" borderId="11" xfId="121" applyFont="1" applyFill="1" applyBorder="1" applyAlignment="1">
      <alignment horizontal="center" vertical="center"/>
    </xf>
    <xf numFmtId="0" fontId="11" fillId="3" borderId="2" xfId="121" applyFont="1" applyFill="1" applyBorder="1" applyAlignment="1">
      <alignment horizontal="left" vertical="center"/>
    </xf>
    <xf numFmtId="0" fontId="9" fillId="2" borderId="0" xfId="121" applyFont="1" applyFill="1" applyAlignment="1">
      <alignment horizontal="center" vertical="center"/>
    </xf>
    <xf numFmtId="0" fontId="7" fillId="0" borderId="0" xfId="122" applyFont="1" applyAlignment="1">
      <alignment vertical="center"/>
    </xf>
    <xf numFmtId="0" fontId="9" fillId="0" borderId="0" xfId="121" applyFont="1" applyAlignment="1">
      <alignment vertical="center"/>
    </xf>
    <xf numFmtId="0" fontId="14" fillId="0" borderId="0" xfId="122" applyFont="1" applyAlignment="1">
      <alignment horizontal="right" vertical="center"/>
    </xf>
    <xf numFmtId="0" fontId="14" fillId="0" borderId="0" xfId="122" applyFont="1" applyAlignment="1">
      <alignment vertical="center"/>
    </xf>
    <xf numFmtId="0" fontId="14" fillId="0" borderId="0" xfId="121" applyFont="1" applyAlignment="1">
      <alignment horizontal="right" vertical="center"/>
    </xf>
    <xf numFmtId="41" fontId="9" fillId="2" borderId="13" xfId="121" applyNumberFormat="1" applyFont="1" applyFill="1" applyBorder="1" applyAlignment="1" applyProtection="1">
      <alignment horizontal="center" vertical="center"/>
      <protection locked="0"/>
    </xf>
    <xf numFmtId="0" fontId="9" fillId="2" borderId="13" xfId="121" applyFont="1" applyFill="1" applyBorder="1" applyAlignment="1" applyProtection="1">
      <alignment horizontal="center" vertical="center"/>
      <protection locked="0"/>
    </xf>
    <xf numFmtId="41" fontId="11" fillId="3" borderId="12" xfId="121" applyNumberFormat="1" applyFont="1" applyFill="1" applyBorder="1" applyAlignment="1" applyProtection="1">
      <alignment horizontal="center" vertical="center"/>
      <protection locked="0"/>
    </xf>
    <xf numFmtId="0" fontId="11" fillId="3" borderId="12" xfId="121" applyFont="1" applyFill="1" applyBorder="1" applyAlignment="1" applyProtection="1">
      <alignment horizontal="center" vertical="center"/>
      <protection locked="0"/>
    </xf>
    <xf numFmtId="49" fontId="14" fillId="0" borderId="0" xfId="0" applyNumberFormat="1" applyFont="1" applyAlignment="1" applyProtection="1">
      <alignment horizontal="center"/>
      <protection locked="0"/>
    </xf>
    <xf numFmtId="166" fontId="14" fillId="0" borderId="0" xfId="0" applyNumberFormat="1" applyFont="1" applyProtection="1">
      <protection locked="0"/>
    </xf>
    <xf numFmtId="0" fontId="14" fillId="0" borderId="0" xfId="0" applyFont="1" applyProtection="1">
      <protection locked="0"/>
    </xf>
    <xf numFmtId="0" fontId="14" fillId="0" borderId="0" xfId="0" applyFont="1"/>
    <xf numFmtId="166" fontId="7" fillId="0" borderId="0" xfId="0" applyNumberFormat="1" applyFont="1" applyAlignment="1">
      <alignment horizontal="right"/>
    </xf>
    <xf numFmtId="166" fontId="14" fillId="0" borderId="0" xfId="0" applyNumberFormat="1" applyFont="1" applyAlignment="1">
      <alignment horizontal="right"/>
    </xf>
    <xf numFmtId="49" fontId="14" fillId="0" borderId="0" xfId="0" applyNumberFormat="1" applyFont="1" applyAlignment="1">
      <alignment horizontal="center"/>
    </xf>
    <xf numFmtId="0" fontId="19" fillId="0" borderId="0" xfId="0" applyFont="1" applyAlignment="1">
      <alignment horizontal="left"/>
    </xf>
    <xf numFmtId="0" fontId="19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166" fontId="7" fillId="0" borderId="0" xfId="0" applyNumberFormat="1" applyFont="1"/>
    <xf numFmtId="166" fontId="7" fillId="0" borderId="1" xfId="0" applyNumberFormat="1" applyFont="1" applyBorder="1"/>
    <xf numFmtId="49" fontId="7" fillId="0" borderId="0" xfId="0" applyNumberFormat="1" applyFont="1" applyAlignment="1">
      <alignment horizontal="center"/>
    </xf>
    <xf numFmtId="0" fontId="20" fillId="0" borderId="0" xfId="0" applyFont="1"/>
    <xf numFmtId="166" fontId="18" fillId="0" borderId="0" xfId="0" applyNumberFormat="1" applyFont="1"/>
    <xf numFmtId="166" fontId="14" fillId="0" borderId="0" xfId="0" applyNumberFormat="1" applyFont="1"/>
    <xf numFmtId="49" fontId="7" fillId="0" borderId="0" xfId="0" applyNumberFormat="1" applyFont="1" applyAlignment="1">
      <alignment horizontal="right"/>
    </xf>
    <xf numFmtId="0" fontId="7" fillId="0" borderId="0" xfId="0" applyFont="1" applyProtection="1">
      <protection locked="0"/>
    </xf>
    <xf numFmtId="3" fontId="7" fillId="0" borderId="0" xfId="0" applyNumberFormat="1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right"/>
      <protection locked="0"/>
    </xf>
    <xf numFmtId="166" fontId="7" fillId="0" borderId="0" xfId="0" applyNumberFormat="1" applyFont="1" applyAlignment="1" applyProtection="1">
      <alignment horizontal="right"/>
      <protection locked="0"/>
    </xf>
    <xf numFmtId="3" fontId="14" fillId="0" borderId="0" xfId="0" applyNumberFormat="1" applyFont="1" applyProtection="1">
      <protection locked="0"/>
    </xf>
    <xf numFmtId="0" fontId="14" fillId="0" borderId="0" xfId="0" applyFont="1" applyAlignment="1">
      <alignment horizontal="left"/>
    </xf>
    <xf numFmtId="49" fontId="14" fillId="0" borderId="0" xfId="0" applyNumberFormat="1" applyFont="1" applyProtection="1">
      <protection locked="0"/>
    </xf>
    <xf numFmtId="0" fontId="14" fillId="0" borderId="0" xfId="0" applyFont="1" applyAlignment="1">
      <alignment horizontal="center"/>
    </xf>
    <xf numFmtId="49" fontId="14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3" fontId="21" fillId="0" borderId="0" xfId="0" applyNumberFormat="1" applyFont="1" applyProtection="1">
      <protection locked="0"/>
    </xf>
    <xf numFmtId="166" fontId="14" fillId="0" borderId="1" xfId="0" applyNumberFormat="1" applyFont="1" applyBorder="1"/>
    <xf numFmtId="0" fontId="14" fillId="0" borderId="0" xfId="0" applyFont="1" applyAlignment="1" applyProtection="1">
      <alignment horizontal="left"/>
      <protection locked="0"/>
    </xf>
    <xf numFmtId="167" fontId="17" fillId="0" borderId="6" xfId="0" applyNumberFormat="1" applyFont="1" applyBorder="1" applyAlignment="1" applyProtection="1">
      <alignment horizontal="left"/>
      <protection locked="0"/>
    </xf>
    <xf numFmtId="0" fontId="18" fillId="0" borderId="7" xfId="0" applyFont="1" applyBorder="1" applyAlignment="1">
      <alignment horizontal="left"/>
    </xf>
    <xf numFmtId="3" fontId="14" fillId="0" borderId="0" xfId="0" applyNumberFormat="1" applyFont="1" applyAlignment="1">
      <alignment horizontal="left"/>
    </xf>
    <xf numFmtId="3" fontId="14" fillId="0" borderId="0" xfId="0" applyNumberFormat="1" applyFont="1"/>
    <xf numFmtId="0" fontId="14" fillId="0" borderId="0" xfId="0" applyFont="1" applyAlignment="1">
      <alignment horizontal="right"/>
    </xf>
    <xf numFmtId="164" fontId="14" fillId="0" borderId="0" xfId="0" applyNumberFormat="1" applyFont="1"/>
    <xf numFmtId="3" fontId="17" fillId="0" borderId="0" xfId="0" applyNumberFormat="1" applyFont="1"/>
    <xf numFmtId="0" fontId="17" fillId="0" borderId="0" xfId="0" applyFont="1"/>
    <xf numFmtId="0" fontId="17" fillId="0" borderId="0" xfId="0" applyFont="1" applyAlignment="1">
      <alignment horizontal="right"/>
    </xf>
    <xf numFmtId="9" fontId="14" fillId="0" borderId="0" xfId="0" applyNumberFormat="1" applyFont="1"/>
    <xf numFmtId="165" fontId="14" fillId="0" borderId="0" xfId="0" applyNumberFormat="1" applyFont="1"/>
    <xf numFmtId="0" fontId="14" fillId="0" borderId="0" xfId="0" applyFont="1" applyAlignment="1" applyProtection="1">
      <alignment horizontal="right"/>
      <protection locked="0"/>
    </xf>
    <xf numFmtId="0" fontId="17" fillId="0" borderId="0" xfId="0" applyFont="1" applyAlignment="1">
      <alignment horizontal="left"/>
    </xf>
    <xf numFmtId="0" fontId="18" fillId="0" borderId="0" xfId="0" applyFont="1" applyProtection="1">
      <protection locked="0"/>
    </xf>
    <xf numFmtId="3" fontId="14" fillId="0" borderId="0" xfId="0" applyNumberFormat="1" applyFont="1" applyAlignment="1" applyProtection="1">
      <alignment horizontal="right"/>
      <protection locked="0"/>
    </xf>
    <xf numFmtId="10" fontId="14" fillId="0" borderId="0" xfId="120" applyNumberFormat="1" applyFont="1" applyFill="1" applyProtection="1">
      <protection locked="0"/>
    </xf>
    <xf numFmtId="165" fontId="14" fillId="0" borderId="0" xfId="120" applyNumberFormat="1" applyFont="1" applyFill="1" applyProtection="1">
      <protection locked="0"/>
    </xf>
    <xf numFmtId="49" fontId="14" fillId="0" borderId="0" xfId="0" applyNumberFormat="1" applyFont="1"/>
    <xf numFmtId="166" fontId="7" fillId="0" borderId="0" xfId="0" applyNumberFormat="1" applyFont="1" applyProtection="1">
      <protection locked="0"/>
    </xf>
    <xf numFmtId="166" fontId="14" fillId="0" borderId="1" xfId="0" applyNumberFormat="1" applyFont="1" applyBorder="1" applyProtection="1">
      <protection locked="0"/>
    </xf>
    <xf numFmtId="166" fontId="14" fillId="3" borderId="0" xfId="0" applyNumberFormat="1" applyFont="1" applyFill="1" applyProtection="1">
      <protection locked="0"/>
    </xf>
    <xf numFmtId="166" fontId="7" fillId="3" borderId="0" xfId="0" applyNumberFormat="1" applyFont="1" applyFill="1" applyAlignment="1">
      <alignment horizontal="right"/>
    </xf>
    <xf numFmtId="166" fontId="7" fillId="3" borderId="0" xfId="0" applyNumberFormat="1" applyFont="1" applyFill="1"/>
    <xf numFmtId="166" fontId="7" fillId="3" borderId="1" xfId="0" applyNumberFormat="1" applyFont="1" applyFill="1" applyBorder="1"/>
    <xf numFmtId="166" fontId="18" fillId="3" borderId="0" xfId="0" applyNumberFormat="1" applyFont="1" applyFill="1"/>
    <xf numFmtId="166" fontId="14" fillId="3" borderId="0" xfId="0" applyNumberFormat="1" applyFont="1" applyFill="1"/>
    <xf numFmtId="166" fontId="7" fillId="3" borderId="0" xfId="0" applyNumberFormat="1" applyFont="1" applyFill="1" applyAlignment="1" applyProtection="1">
      <alignment horizontal="right"/>
      <protection locked="0"/>
    </xf>
    <xf numFmtId="166" fontId="14" fillId="3" borderId="0" xfId="0" applyNumberFormat="1" applyFont="1" applyFill="1" applyAlignment="1">
      <alignment horizontal="right"/>
    </xf>
    <xf numFmtId="166" fontId="14" fillId="3" borderId="1" xfId="0" applyNumberFormat="1" applyFont="1" applyFill="1" applyBorder="1"/>
    <xf numFmtId="166" fontId="7" fillId="0" borderId="9" xfId="0" applyNumberFormat="1" applyFont="1" applyBorder="1"/>
    <xf numFmtId="0" fontId="14" fillId="0" borderId="9" xfId="0" applyFont="1" applyBorder="1" applyProtection="1">
      <protection locked="0"/>
    </xf>
    <xf numFmtId="166" fontId="7" fillId="3" borderId="9" xfId="0" applyNumberFormat="1" applyFont="1" applyFill="1" applyBorder="1"/>
    <xf numFmtId="0" fontId="22" fillId="0" borderId="0" xfId="0" applyFont="1"/>
    <xf numFmtId="0" fontId="1" fillId="0" borderId="12" xfId="0" applyFont="1" applyBorder="1"/>
    <xf numFmtId="0" fontId="0" fillId="0" borderId="12" xfId="0" applyBorder="1"/>
    <xf numFmtId="43" fontId="0" fillId="0" borderId="12" xfId="0" applyNumberFormat="1" applyBorder="1"/>
    <xf numFmtId="0" fontId="23" fillId="0" borderId="12" xfId="0" applyFont="1" applyBorder="1"/>
    <xf numFmtId="43" fontId="23" fillId="0" borderId="12" xfId="0" applyNumberFormat="1" applyFont="1" applyBorder="1"/>
    <xf numFmtId="0" fontId="23" fillId="0" borderId="0" xfId="0" applyFont="1"/>
    <xf numFmtId="0" fontId="24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17" fontId="26" fillId="0" borderId="0" xfId="0" applyNumberFormat="1" applyFont="1" applyAlignment="1">
      <alignment horizontal="left" vertical="center"/>
    </xf>
    <xf numFmtId="166" fontId="14" fillId="0" borderId="0" xfId="0" applyNumberFormat="1" applyFont="1" applyAlignment="1" applyProtection="1">
      <alignment horizontal="center" wrapText="1"/>
      <protection locked="0"/>
    </xf>
    <xf numFmtId="0" fontId="9" fillId="2" borderId="6" xfId="121" applyFont="1" applyFill="1" applyBorder="1" applyAlignment="1">
      <alignment horizontal="center" vertical="center"/>
    </xf>
    <xf numFmtId="0" fontId="9" fillId="2" borderId="13" xfId="121" applyFont="1" applyFill="1" applyBorder="1" applyAlignment="1">
      <alignment horizontal="center" vertical="center"/>
    </xf>
    <xf numFmtId="0" fontId="9" fillId="2" borderId="7" xfId="121" applyFont="1" applyFill="1" applyBorder="1" applyAlignment="1">
      <alignment horizontal="center" vertical="center"/>
    </xf>
    <xf numFmtId="0" fontId="9" fillId="2" borderId="9" xfId="121" applyFont="1" applyFill="1" applyBorder="1" applyAlignment="1">
      <alignment horizontal="center" vertical="center"/>
    </xf>
    <xf numFmtId="0" fontId="10" fillId="2" borderId="2" xfId="121" applyFont="1" applyFill="1" applyBorder="1" applyAlignment="1">
      <alignment horizontal="center" vertical="center"/>
    </xf>
    <xf numFmtId="0" fontId="10" fillId="2" borderId="4" xfId="121" applyFont="1" applyFill="1" applyBorder="1" applyAlignment="1">
      <alignment horizontal="center" vertical="center"/>
    </xf>
    <xf numFmtId="0" fontId="10" fillId="2" borderId="5" xfId="121" applyFont="1" applyFill="1" applyBorder="1" applyAlignment="1">
      <alignment horizontal="center" vertical="center"/>
    </xf>
    <xf numFmtId="0" fontId="9" fillId="2" borderId="8" xfId="121" applyFont="1" applyFill="1" applyBorder="1" applyAlignment="1">
      <alignment horizontal="center" vertical="center"/>
    </xf>
    <xf numFmtId="0" fontId="9" fillId="2" borderId="11" xfId="121" applyFont="1" applyFill="1" applyBorder="1" applyAlignment="1">
      <alignment horizontal="center" vertical="center"/>
    </xf>
    <xf numFmtId="0" fontId="11" fillId="2" borderId="0" xfId="121" applyFont="1" applyFill="1" applyAlignment="1">
      <alignment horizontal="center" vertical="center"/>
    </xf>
    <xf numFmtId="0" fontId="11" fillId="2" borderId="1" xfId="121" applyFont="1" applyFill="1" applyBorder="1" applyAlignment="1">
      <alignment horizontal="center" vertical="center"/>
    </xf>
    <xf numFmtId="0" fontId="12" fillId="2" borderId="2" xfId="121" applyFont="1" applyFill="1" applyBorder="1" applyAlignment="1">
      <alignment horizontal="center" vertical="center" wrapText="1"/>
    </xf>
    <xf numFmtId="0" fontId="12" fillId="2" borderId="5" xfId="121" applyFont="1" applyFill="1" applyBorder="1" applyAlignment="1">
      <alignment horizontal="center" vertical="center" wrapText="1"/>
    </xf>
    <xf numFmtId="0" fontId="11" fillId="2" borderId="6" xfId="121" applyFont="1" applyFill="1" applyBorder="1" applyAlignment="1">
      <alignment horizontal="center" vertical="center"/>
    </xf>
    <xf numFmtId="0" fontId="11" fillId="2" borderId="7" xfId="121" applyFont="1" applyFill="1" applyBorder="1" applyAlignment="1">
      <alignment horizontal="center" vertical="center"/>
    </xf>
    <xf numFmtId="0" fontId="9" fillId="2" borderId="6" xfId="121" applyFont="1" applyFill="1" applyBorder="1" applyAlignment="1">
      <alignment horizontal="center" vertical="center" wrapText="1"/>
    </xf>
    <xf numFmtId="0" fontId="9" fillId="2" borderId="13" xfId="121" applyFont="1" applyFill="1" applyBorder="1" applyAlignment="1">
      <alignment horizontal="center" vertical="center" wrapText="1"/>
    </xf>
    <xf numFmtId="0" fontId="9" fillId="2" borderId="7" xfId="121" applyFont="1" applyFill="1" applyBorder="1" applyAlignment="1">
      <alignment horizontal="center" vertical="center" wrapText="1"/>
    </xf>
    <xf numFmtId="14" fontId="21" fillId="0" borderId="0" xfId="0" applyNumberFormat="1" applyFont="1" applyAlignment="1" applyProtection="1">
      <alignment horizontal="right"/>
      <protection locked="0"/>
    </xf>
    <xf numFmtId="166" fontId="7" fillId="0" borderId="0" xfId="0" applyNumberFormat="1" applyFont="1" applyAlignment="1">
      <alignment horizontal="center"/>
    </xf>
    <xf numFmtId="166" fontId="14" fillId="0" borderId="0" xfId="0" applyNumberFormat="1" applyFont="1" applyAlignment="1">
      <alignment horizontal="center"/>
    </xf>
  </cellXfs>
  <cellStyles count="126">
    <cellStyle name="Currency 2" xfId="125" xr:uid="{00000000-0005-0000-0000-000000000000}"/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8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20" builtinId="9" hidden="1"/>
    <cellStyle name="Gevolgde hyperlink" xfId="22" builtinId="9" hidden="1"/>
    <cellStyle name="Gevolgde hyperlink" xfId="24" builtinId="9" hidden="1"/>
    <cellStyle name="Gevolgde hyperlink" xfId="26" builtinId="9" hidden="1"/>
    <cellStyle name="Gevolgde hyperlink" xfId="28" builtinId="9" hidden="1"/>
    <cellStyle name="Gevolgde hyperlink" xfId="30" builtinId="9" hidden="1"/>
    <cellStyle name="Gevolgde hyperlink" xfId="32" builtinId="9" hidden="1"/>
    <cellStyle name="Gevolgde hyperlink" xfId="34" builtinId="9" hidden="1"/>
    <cellStyle name="Gevolgde hyperlink" xfId="36" builtinId="9" hidden="1"/>
    <cellStyle name="Gevolgde hyperlink" xfId="38" builtinId="9" hidden="1"/>
    <cellStyle name="Gevolgde hyperlink" xfId="40" builtinId="9" hidden="1"/>
    <cellStyle name="Gevolgde hyperlink" xfId="42" builtinId="9" hidden="1"/>
    <cellStyle name="Gevolgde hyperlink" xfId="44" builtinId="9" hidden="1"/>
    <cellStyle name="Gevolgde hyperlink" xfId="46" builtinId="9" hidden="1"/>
    <cellStyle name="Gevolgde hyperlink" xfId="48" builtinId="9" hidden="1"/>
    <cellStyle name="Gevolgde hyperlink" xfId="50" builtinId="9" hidden="1"/>
    <cellStyle name="Gevolgde hyperlink" xfId="52" builtinId="9" hidden="1"/>
    <cellStyle name="Gevolgde hyperlink" xfId="54" builtinId="9" hidden="1"/>
    <cellStyle name="Gevolgde hyperlink" xfId="56" builtinId="9" hidden="1"/>
    <cellStyle name="Gevolgde hyperlink" xfId="58" builtinId="9" hidden="1"/>
    <cellStyle name="Gevolgde hyperlink" xfId="60" builtinId="9" hidden="1"/>
    <cellStyle name="Gevolgde hyperlink" xfId="62" builtinId="9" hidden="1"/>
    <cellStyle name="Gevolgde hyperlink" xfId="64" builtinId="9" hidden="1"/>
    <cellStyle name="Gevolgde hyperlink" xfId="66" builtinId="9" hidden="1"/>
    <cellStyle name="Gevolgde hyperlink" xfId="68" builtinId="9" hidden="1"/>
    <cellStyle name="Gevolgde hyperlink" xfId="70" builtinId="9" hidden="1"/>
    <cellStyle name="Gevolgde hyperlink" xfId="72" builtinId="9" hidden="1"/>
    <cellStyle name="Gevolgde hyperlink" xfId="74" builtinId="9" hidden="1"/>
    <cellStyle name="Gevolgde hyperlink" xfId="76" builtinId="9" hidden="1"/>
    <cellStyle name="Gevolgde hyperlink" xfId="78" builtinId="9" hidden="1"/>
    <cellStyle name="Gevolgde hyperlink" xfId="80" builtinId="9" hidden="1"/>
    <cellStyle name="Gevolgde hyperlink" xfId="82" builtinId="9" hidden="1"/>
    <cellStyle name="Gevolgde hyperlink" xfId="84" builtinId="9" hidden="1"/>
    <cellStyle name="Gevolgde hyperlink" xfId="86" builtinId="9" hidden="1"/>
    <cellStyle name="Gevolgde hyperlink" xfId="88" builtinId="9" hidden="1"/>
    <cellStyle name="Gevolgde hyperlink" xfId="90" builtinId="9" hidden="1"/>
    <cellStyle name="Gevolgde hyperlink" xfId="92" builtinId="9" hidden="1"/>
    <cellStyle name="Gevolgde hyperlink" xfId="94" builtinId="9" hidden="1"/>
    <cellStyle name="Gevolgde hyperlink" xfId="96" builtinId="9" hidden="1"/>
    <cellStyle name="Gevolgde hyperlink" xfId="98" builtinId="9" hidden="1"/>
    <cellStyle name="Gevolgde hyperlink" xfId="100" builtinId="9" hidden="1"/>
    <cellStyle name="Gevolgde hyperlink" xfId="102" builtinId="9" hidden="1"/>
    <cellStyle name="Gevolgde hyperlink" xfId="104" builtinId="9" hidden="1"/>
    <cellStyle name="Gevolgde hyperlink" xfId="106" builtinId="9" hidden="1"/>
    <cellStyle name="Gevolgde hyperlink" xfId="108" builtinId="9" hidden="1"/>
    <cellStyle name="Gevolgde hyperlink" xfId="110" builtinId="9" hidden="1"/>
    <cellStyle name="Gevolgde hyperlink" xfId="112" builtinId="9" hidden="1"/>
    <cellStyle name="Gevolgde hyperlink" xfId="114" builtinId="9" hidden="1"/>
    <cellStyle name="Gevolgde hyperlink" xfId="116" builtinId="9" hidden="1"/>
    <cellStyle name="Gevolgde hyperlink" xfId="1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Normal 2" xfId="122" xr:uid="{00000000-0005-0000-0000-000077000000}"/>
    <cellStyle name="Normal 3" xfId="123" xr:uid="{00000000-0005-0000-0000-000078000000}"/>
    <cellStyle name="Percent 2" xfId="124" xr:uid="{00000000-0005-0000-0000-000079000000}"/>
    <cellStyle name="Procent" xfId="120" builtinId="5"/>
    <cellStyle name="Standaard" xfId="0" builtinId="0"/>
    <cellStyle name="Standaard 2" xfId="119" xr:uid="{00000000-0005-0000-0000-00007C000000}"/>
    <cellStyle name="Standaard 3" xfId="121" xr:uid="{00000000-0005-0000-0000-00007D000000}"/>
  </cellStyles>
  <dxfs count="0"/>
  <tableStyles count="0" defaultTableStyle="TableStyleMedium9" defaultPivotStyle="PivotStyleLight16"/>
  <colors>
    <mruColors>
      <color rgb="FFCCFFCC"/>
      <color rgb="FFBB3BD5"/>
      <color rgb="FFFFC000"/>
      <color rgb="FFFFFF99"/>
      <color rgb="FF00FF00"/>
      <color rgb="FFFF3300"/>
      <color rgb="FF00CC66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>
    <tabColor rgb="FFFFFF99"/>
    <pageSetUpPr fitToPage="1"/>
  </sheetPr>
  <dimension ref="A1:AJ426"/>
  <sheetViews>
    <sheetView tabSelected="1" view="pageBreakPreview" zoomScale="90" zoomScaleNormal="100" zoomScaleSheetLayoutView="90" zoomScalePageLayoutView="125" workbookViewId="0">
      <pane xSplit="4" ySplit="2" topLeftCell="E33" activePane="bottomRight" state="frozen"/>
      <selection pane="topRight" activeCell="E1" sqref="E1"/>
      <selection pane="bottomLeft" activeCell="A3" sqref="A3"/>
      <selection pane="bottomRight" activeCell="G55" sqref="G55"/>
    </sheetView>
  </sheetViews>
  <sheetFormatPr defaultColWidth="7.84375" defaultRowHeight="12.5" outlineLevelCol="1" x14ac:dyDescent="0.25"/>
  <cols>
    <col min="1" max="1" width="5.15234375" style="49" customWidth="1"/>
    <col min="2" max="2" width="27.4609375" style="78" customWidth="1"/>
    <col min="3" max="3" width="9.61328125" style="96" hidden="1" customWidth="1" outlineLevel="1"/>
    <col min="4" max="4" width="22.69140625" style="49" customWidth="1" collapsed="1"/>
    <col min="5" max="5" width="8" style="49" customWidth="1"/>
    <col min="6" max="6" width="4.69140625" style="49" customWidth="1"/>
    <col min="7" max="7" width="5.23046875" style="49" customWidth="1"/>
    <col min="8" max="8" width="9.15234375" style="49" customWidth="1"/>
    <col min="9" max="9" width="9.3046875" style="48" bestFit="1" customWidth="1"/>
    <col min="10" max="10" width="9.3828125" style="48" customWidth="1" outlineLevel="1"/>
    <col min="11" max="14" width="9.3046875" style="48" customWidth="1" outlineLevel="1"/>
    <col min="15" max="15" width="1.69140625" style="49" customWidth="1"/>
    <col min="16" max="16" width="11.4609375" style="99" customWidth="1"/>
    <col min="17" max="17" width="9.3046875" style="48" bestFit="1" customWidth="1"/>
    <col min="18" max="24" width="7.84375" style="49" customWidth="1"/>
    <col min="25" max="34" width="7.84375" style="49"/>
    <col min="35" max="16384" width="7.84375" style="50"/>
  </cols>
  <sheetData>
    <row r="1" spans="1:36" s="49" customFormat="1" ht="13" x14ac:dyDescent="0.3">
      <c r="A1" s="47"/>
      <c r="B1" s="79" t="s">
        <v>621</v>
      </c>
      <c r="C1" s="53"/>
      <c r="D1" s="120"/>
      <c r="G1" s="68"/>
      <c r="H1" s="66"/>
      <c r="I1" s="48"/>
      <c r="J1" s="48"/>
      <c r="K1" s="48"/>
      <c r="L1" s="48"/>
      <c r="M1" s="48"/>
      <c r="N1" s="48"/>
      <c r="P1" s="99"/>
      <c r="Q1" s="140" t="s">
        <v>816</v>
      </c>
      <c r="AI1" s="50"/>
      <c r="AJ1" s="50"/>
    </row>
    <row r="2" spans="1:36" s="49" customFormat="1" ht="25.5" x14ac:dyDescent="0.3">
      <c r="A2" s="47"/>
      <c r="B2" s="80" t="s">
        <v>622</v>
      </c>
      <c r="C2" s="61" t="s">
        <v>615</v>
      </c>
      <c r="D2" s="49" t="s">
        <v>616</v>
      </c>
      <c r="E2" s="81"/>
      <c r="F2" s="71" t="s">
        <v>190</v>
      </c>
      <c r="G2" s="71" t="s">
        <v>2</v>
      </c>
      <c r="H2" s="81" t="s">
        <v>189</v>
      </c>
      <c r="I2" s="141" t="s">
        <v>1</v>
      </c>
      <c r="J2" s="121" t="s">
        <v>815</v>
      </c>
      <c r="K2" s="142" t="s">
        <v>617</v>
      </c>
      <c r="L2" s="142" t="s">
        <v>266</v>
      </c>
      <c r="M2" s="142" t="s">
        <v>618</v>
      </c>
      <c r="N2" s="142" t="s">
        <v>619</v>
      </c>
      <c r="P2" s="100" t="s">
        <v>623</v>
      </c>
      <c r="Q2" s="52" t="s">
        <v>619</v>
      </c>
      <c r="AI2" s="50"/>
      <c r="AJ2" s="50"/>
    </row>
    <row r="3" spans="1:36" s="49" customFormat="1" ht="13" x14ac:dyDescent="0.3">
      <c r="A3" s="53"/>
      <c r="B3" s="118" t="s">
        <v>240</v>
      </c>
      <c r="C3" s="53"/>
      <c r="D3" s="55"/>
      <c r="E3" s="82"/>
      <c r="F3" s="50"/>
      <c r="G3" s="83"/>
      <c r="H3" s="50"/>
      <c r="I3" s="51"/>
      <c r="J3" s="64"/>
      <c r="K3" s="51"/>
      <c r="L3" s="51"/>
      <c r="M3" s="51"/>
      <c r="N3" s="51"/>
      <c r="P3" s="100"/>
      <c r="Q3" s="51"/>
      <c r="AI3" s="50"/>
      <c r="AJ3" s="50"/>
    </row>
    <row r="4" spans="1:36" s="49" customFormat="1" ht="13" x14ac:dyDescent="0.3">
      <c r="A4" s="56">
        <v>1000</v>
      </c>
      <c r="B4" s="57" t="s">
        <v>102</v>
      </c>
      <c r="C4" s="61"/>
      <c r="D4" s="58"/>
      <c r="E4" s="82"/>
      <c r="F4" s="50"/>
      <c r="G4" s="83"/>
      <c r="H4" s="84"/>
      <c r="I4" s="59">
        <f t="shared" ref="I4:N4" si="0">I80</f>
        <v>0</v>
      </c>
      <c r="J4" s="59">
        <f t="shared" si="0"/>
        <v>0</v>
      </c>
      <c r="K4" s="59">
        <f t="shared" si="0"/>
        <v>0</v>
      </c>
      <c r="L4" s="59">
        <f t="shared" si="0"/>
        <v>0</v>
      </c>
      <c r="M4" s="59">
        <f t="shared" si="0"/>
        <v>0</v>
      </c>
      <c r="N4" s="59">
        <f t="shared" si="0"/>
        <v>0</v>
      </c>
      <c r="P4" s="101">
        <f>P80</f>
        <v>0</v>
      </c>
      <c r="Q4" s="59">
        <f>Q80</f>
        <v>0</v>
      </c>
      <c r="AI4" s="50"/>
      <c r="AJ4" s="50"/>
    </row>
    <row r="5" spans="1:36" s="49" customFormat="1" ht="13" x14ac:dyDescent="0.3">
      <c r="A5" s="56">
        <v>1100</v>
      </c>
      <c r="B5" s="57" t="s">
        <v>103</v>
      </c>
      <c r="C5" s="61"/>
      <c r="D5" s="58"/>
      <c r="E5" s="82"/>
      <c r="F5" s="50"/>
      <c r="G5" s="83"/>
      <c r="H5" s="84"/>
      <c r="I5" s="59">
        <f t="shared" ref="I5:N5" si="1">I91</f>
        <v>0</v>
      </c>
      <c r="J5" s="59">
        <f t="shared" si="1"/>
        <v>0</v>
      </c>
      <c r="K5" s="59">
        <f t="shared" si="1"/>
        <v>0</v>
      </c>
      <c r="L5" s="59">
        <f t="shared" si="1"/>
        <v>0</v>
      </c>
      <c r="M5" s="59">
        <f t="shared" si="1"/>
        <v>0</v>
      </c>
      <c r="N5" s="59">
        <f t="shared" si="1"/>
        <v>0</v>
      </c>
      <c r="P5" s="101">
        <f>P91</f>
        <v>0</v>
      </c>
      <c r="Q5" s="59">
        <f>Q91</f>
        <v>0</v>
      </c>
      <c r="AI5" s="50"/>
      <c r="AJ5" s="50"/>
    </row>
    <row r="6" spans="1:36" s="49" customFormat="1" ht="13" x14ac:dyDescent="0.3">
      <c r="A6" s="56">
        <v>1200</v>
      </c>
      <c r="B6" s="57" t="s">
        <v>645</v>
      </c>
      <c r="C6" s="61"/>
      <c r="D6" s="58"/>
      <c r="E6" s="82"/>
      <c r="F6" s="50"/>
      <c r="G6" s="83"/>
      <c r="H6" s="84"/>
      <c r="I6" s="59">
        <f t="shared" ref="I6:N6" si="2">I97</f>
        <v>0</v>
      </c>
      <c r="J6" s="59">
        <f t="shared" si="2"/>
        <v>0</v>
      </c>
      <c r="K6" s="59">
        <f t="shared" si="2"/>
        <v>0</v>
      </c>
      <c r="L6" s="59">
        <f t="shared" si="2"/>
        <v>0</v>
      </c>
      <c r="M6" s="59">
        <f t="shared" si="2"/>
        <v>0</v>
      </c>
      <c r="N6" s="59">
        <f t="shared" si="2"/>
        <v>0</v>
      </c>
      <c r="P6" s="101">
        <f>P97</f>
        <v>0</v>
      </c>
      <c r="Q6" s="59">
        <f>Q97</f>
        <v>0</v>
      </c>
      <c r="AI6" s="50"/>
      <c r="AJ6" s="50"/>
    </row>
    <row r="7" spans="1:36" s="49" customFormat="1" ht="13" x14ac:dyDescent="0.3">
      <c r="A7" s="56">
        <v>1300</v>
      </c>
      <c r="B7" s="57" t="s">
        <v>9</v>
      </c>
      <c r="C7" s="61"/>
      <c r="D7" s="58"/>
      <c r="E7" s="82"/>
      <c r="F7" s="50"/>
      <c r="G7" s="83"/>
      <c r="H7" s="84"/>
      <c r="I7" s="59">
        <f t="shared" ref="I7:N7" si="3">I106</f>
        <v>0</v>
      </c>
      <c r="J7" s="59">
        <f t="shared" si="3"/>
        <v>0</v>
      </c>
      <c r="K7" s="59">
        <f t="shared" si="3"/>
        <v>0</v>
      </c>
      <c r="L7" s="59">
        <f t="shared" si="3"/>
        <v>0</v>
      </c>
      <c r="M7" s="59">
        <f t="shared" si="3"/>
        <v>0</v>
      </c>
      <c r="N7" s="59">
        <f t="shared" si="3"/>
        <v>0</v>
      </c>
      <c r="P7" s="101">
        <f>P106</f>
        <v>0</v>
      </c>
      <c r="Q7" s="59">
        <f>Q106</f>
        <v>0</v>
      </c>
      <c r="AI7" s="50"/>
      <c r="AJ7" s="50"/>
    </row>
    <row r="8" spans="1:36" s="49" customFormat="1" ht="13" x14ac:dyDescent="0.3">
      <c r="A8" s="56">
        <v>1400</v>
      </c>
      <c r="B8" s="57" t="s">
        <v>104</v>
      </c>
      <c r="C8" s="61"/>
      <c r="D8" s="58"/>
      <c r="E8" s="82"/>
      <c r="F8" s="50"/>
      <c r="G8" s="83"/>
      <c r="H8" s="84"/>
      <c r="I8" s="59">
        <f t="shared" ref="I8:N8" si="4">I126</f>
        <v>0</v>
      </c>
      <c r="J8" s="59">
        <f t="shared" si="4"/>
        <v>0</v>
      </c>
      <c r="K8" s="59">
        <f t="shared" si="4"/>
        <v>0</v>
      </c>
      <c r="L8" s="59">
        <f t="shared" si="4"/>
        <v>0</v>
      </c>
      <c r="M8" s="59">
        <f t="shared" si="4"/>
        <v>0</v>
      </c>
      <c r="N8" s="59">
        <f t="shared" si="4"/>
        <v>0</v>
      </c>
      <c r="P8" s="101">
        <f>P126</f>
        <v>0</v>
      </c>
      <c r="Q8" s="59">
        <f>Q126</f>
        <v>0</v>
      </c>
      <c r="AI8" s="50"/>
      <c r="AJ8" s="50"/>
    </row>
    <row r="9" spans="1:36" s="49" customFormat="1" ht="13" x14ac:dyDescent="0.3">
      <c r="A9" s="56">
        <v>1500</v>
      </c>
      <c r="B9" s="57" t="s">
        <v>105</v>
      </c>
      <c r="C9" s="61"/>
      <c r="D9" s="58"/>
      <c r="E9" s="82"/>
      <c r="F9" s="50"/>
      <c r="G9" s="83"/>
      <c r="H9" s="84"/>
      <c r="I9" s="60">
        <f t="shared" ref="I9:N9" si="5">I134</f>
        <v>0</v>
      </c>
      <c r="J9" s="60">
        <f t="shared" si="5"/>
        <v>0</v>
      </c>
      <c r="K9" s="60">
        <f t="shared" si="5"/>
        <v>0</v>
      </c>
      <c r="L9" s="60">
        <f t="shared" si="5"/>
        <v>0</v>
      </c>
      <c r="M9" s="60">
        <f t="shared" si="5"/>
        <v>0</v>
      </c>
      <c r="N9" s="60">
        <f t="shared" si="5"/>
        <v>0</v>
      </c>
      <c r="P9" s="102">
        <f>P134</f>
        <v>0</v>
      </c>
      <c r="Q9" s="60">
        <f>Q134</f>
        <v>0</v>
      </c>
      <c r="AI9" s="50"/>
      <c r="AJ9" s="50"/>
    </row>
    <row r="10" spans="1:36" s="49" customFormat="1" ht="13" x14ac:dyDescent="0.3">
      <c r="A10" s="61"/>
      <c r="B10" s="119" t="s">
        <v>241</v>
      </c>
      <c r="C10" s="61"/>
      <c r="D10" s="62"/>
      <c r="E10" s="85"/>
      <c r="F10" s="86"/>
      <c r="G10" s="87"/>
      <c r="H10" s="84"/>
      <c r="I10" s="63">
        <f t="shared" ref="I10:N10" si="6">SUM(I4:I9)</f>
        <v>0</v>
      </c>
      <c r="J10" s="63">
        <f t="shared" si="6"/>
        <v>0</v>
      </c>
      <c r="K10" s="63">
        <f t="shared" si="6"/>
        <v>0</v>
      </c>
      <c r="L10" s="63">
        <f t="shared" ref="L10" si="7">SUM(L4:L9)</f>
        <v>0</v>
      </c>
      <c r="M10" s="63">
        <f t="shared" si="6"/>
        <v>0</v>
      </c>
      <c r="N10" s="63">
        <f t="shared" si="6"/>
        <v>0</v>
      </c>
      <c r="P10" s="103">
        <f>SUM(P4:P9)</f>
        <v>0</v>
      </c>
      <c r="Q10" s="63">
        <f t="shared" ref="Q10" si="8">SUM(Q4:Q9)</f>
        <v>0</v>
      </c>
      <c r="AI10" s="50"/>
      <c r="AJ10" s="50"/>
    </row>
    <row r="11" spans="1:36" s="49" customFormat="1" ht="13" x14ac:dyDescent="0.3">
      <c r="A11" s="61"/>
      <c r="B11" s="57"/>
      <c r="C11" s="61"/>
      <c r="D11" s="58"/>
      <c r="E11" s="82"/>
      <c r="F11" s="50"/>
      <c r="G11" s="83"/>
      <c r="H11" s="84"/>
      <c r="I11" s="59"/>
      <c r="J11" s="59"/>
      <c r="K11" s="59"/>
      <c r="L11" s="59"/>
      <c r="M11" s="59"/>
      <c r="N11" s="59"/>
      <c r="P11" s="101"/>
      <c r="Q11" s="59"/>
      <c r="AI11" s="50"/>
      <c r="AJ11" s="50"/>
    </row>
    <row r="12" spans="1:36" s="49" customFormat="1" ht="13" x14ac:dyDescent="0.3">
      <c r="A12" s="56">
        <v>2000</v>
      </c>
      <c r="B12" s="57" t="s">
        <v>106</v>
      </c>
      <c r="C12" s="61"/>
      <c r="D12" s="58"/>
      <c r="E12" s="82"/>
      <c r="F12" s="50"/>
      <c r="G12" s="83"/>
      <c r="H12" s="84"/>
      <c r="I12" s="59">
        <f t="shared" ref="I12:N12" si="9">I147</f>
        <v>0</v>
      </c>
      <c r="J12" s="59">
        <f t="shared" si="9"/>
        <v>0</v>
      </c>
      <c r="K12" s="59">
        <f t="shared" si="9"/>
        <v>0</v>
      </c>
      <c r="L12" s="59">
        <f t="shared" si="9"/>
        <v>0</v>
      </c>
      <c r="M12" s="59">
        <f t="shared" si="9"/>
        <v>0</v>
      </c>
      <c r="N12" s="59">
        <f t="shared" si="9"/>
        <v>0</v>
      </c>
      <c r="P12" s="101">
        <f>P147</f>
        <v>0</v>
      </c>
      <c r="Q12" s="59">
        <f>Q147</f>
        <v>0</v>
      </c>
      <c r="AI12" s="50"/>
      <c r="AJ12" s="50"/>
    </row>
    <row r="13" spans="1:36" s="49" customFormat="1" ht="13" x14ac:dyDescent="0.3">
      <c r="A13" s="56">
        <v>2200</v>
      </c>
      <c r="B13" s="57" t="s">
        <v>107</v>
      </c>
      <c r="C13" s="61"/>
      <c r="D13" s="58"/>
      <c r="E13" s="82"/>
      <c r="F13" s="50"/>
      <c r="G13" s="83"/>
      <c r="H13" s="84"/>
      <c r="I13" s="59">
        <f t="shared" ref="I13:N13" si="10">I153</f>
        <v>0</v>
      </c>
      <c r="J13" s="59">
        <f t="shared" si="10"/>
        <v>0</v>
      </c>
      <c r="K13" s="59">
        <f t="shared" si="10"/>
        <v>0</v>
      </c>
      <c r="L13" s="59">
        <f t="shared" si="10"/>
        <v>0</v>
      </c>
      <c r="M13" s="59">
        <f t="shared" si="10"/>
        <v>0</v>
      </c>
      <c r="N13" s="59">
        <f t="shared" si="10"/>
        <v>0</v>
      </c>
      <c r="P13" s="101">
        <f>P153</f>
        <v>0</v>
      </c>
      <c r="Q13" s="59">
        <f>Q153</f>
        <v>0</v>
      </c>
      <c r="AI13" s="50"/>
      <c r="AJ13" s="50"/>
    </row>
    <row r="14" spans="1:36" s="49" customFormat="1" ht="13" x14ac:dyDescent="0.3">
      <c r="A14" s="56">
        <v>2300</v>
      </c>
      <c r="B14" s="57" t="s">
        <v>108</v>
      </c>
      <c r="C14" s="61"/>
      <c r="D14" s="58"/>
      <c r="E14" s="82"/>
      <c r="F14" s="50"/>
      <c r="G14" s="83"/>
      <c r="H14" s="84"/>
      <c r="I14" s="59">
        <f t="shared" ref="I14:N14" si="11">I163</f>
        <v>0</v>
      </c>
      <c r="J14" s="59">
        <f t="shared" si="11"/>
        <v>0</v>
      </c>
      <c r="K14" s="59">
        <f t="shared" si="11"/>
        <v>0</v>
      </c>
      <c r="L14" s="59">
        <f t="shared" si="11"/>
        <v>0</v>
      </c>
      <c r="M14" s="59">
        <f t="shared" si="11"/>
        <v>0</v>
      </c>
      <c r="N14" s="59">
        <f t="shared" si="11"/>
        <v>0</v>
      </c>
      <c r="P14" s="101">
        <f>P163</f>
        <v>0</v>
      </c>
      <c r="Q14" s="59">
        <f>Q163</f>
        <v>0</v>
      </c>
      <c r="AI14" s="50"/>
      <c r="AJ14" s="50"/>
    </row>
    <row r="15" spans="1:36" s="49" customFormat="1" ht="13" x14ac:dyDescent="0.3">
      <c r="A15" s="56">
        <v>2400</v>
      </c>
      <c r="B15" s="57" t="s">
        <v>109</v>
      </c>
      <c r="C15" s="61"/>
      <c r="D15" s="58"/>
      <c r="E15" s="82"/>
      <c r="F15" s="50"/>
      <c r="G15" s="83"/>
      <c r="H15" s="84"/>
      <c r="I15" s="59">
        <f t="shared" ref="I15:N15" si="12">I171</f>
        <v>0</v>
      </c>
      <c r="J15" s="59">
        <f t="shared" si="12"/>
        <v>0</v>
      </c>
      <c r="K15" s="59">
        <f t="shared" si="12"/>
        <v>0</v>
      </c>
      <c r="L15" s="59">
        <f t="shared" si="12"/>
        <v>0</v>
      </c>
      <c r="M15" s="59">
        <f t="shared" si="12"/>
        <v>0</v>
      </c>
      <c r="N15" s="59">
        <f t="shared" si="12"/>
        <v>0</v>
      </c>
      <c r="P15" s="101">
        <f>P171</f>
        <v>0</v>
      </c>
      <c r="Q15" s="59">
        <f>Q171</f>
        <v>0</v>
      </c>
      <c r="AI15" s="50"/>
      <c r="AJ15" s="50"/>
    </row>
    <row r="16" spans="1:36" s="49" customFormat="1" ht="13" x14ac:dyDescent="0.3">
      <c r="A16" s="56">
        <v>2500</v>
      </c>
      <c r="B16" s="57" t="s">
        <v>110</v>
      </c>
      <c r="C16" s="61"/>
      <c r="D16" s="58"/>
      <c r="E16" s="82"/>
      <c r="F16" s="50"/>
      <c r="G16" s="83"/>
      <c r="H16" s="84"/>
      <c r="I16" s="59">
        <f t="shared" ref="I16:N16" si="13">I181</f>
        <v>0</v>
      </c>
      <c r="J16" s="59">
        <f t="shared" si="13"/>
        <v>0</v>
      </c>
      <c r="K16" s="59">
        <f t="shared" si="13"/>
        <v>0</v>
      </c>
      <c r="L16" s="59">
        <f t="shared" si="13"/>
        <v>0</v>
      </c>
      <c r="M16" s="59">
        <f t="shared" si="13"/>
        <v>0</v>
      </c>
      <c r="N16" s="59">
        <f t="shared" si="13"/>
        <v>0</v>
      </c>
      <c r="P16" s="101">
        <f>P181</f>
        <v>0</v>
      </c>
      <c r="Q16" s="59">
        <f>Q181</f>
        <v>0</v>
      </c>
      <c r="AI16" s="50"/>
      <c r="AJ16" s="50"/>
    </row>
    <row r="17" spans="1:36" s="49" customFormat="1" ht="13" x14ac:dyDescent="0.3">
      <c r="A17" s="56">
        <v>2600</v>
      </c>
      <c r="B17" s="57" t="s">
        <v>111</v>
      </c>
      <c r="C17" s="61"/>
      <c r="D17" s="58"/>
      <c r="E17" s="82"/>
      <c r="F17" s="50"/>
      <c r="G17" s="83"/>
      <c r="H17" s="84"/>
      <c r="I17" s="59">
        <f t="shared" ref="I17:N17" si="14">I186</f>
        <v>0</v>
      </c>
      <c r="J17" s="59">
        <f t="shared" si="14"/>
        <v>0</v>
      </c>
      <c r="K17" s="59">
        <f t="shared" si="14"/>
        <v>0</v>
      </c>
      <c r="L17" s="59">
        <f t="shared" si="14"/>
        <v>0</v>
      </c>
      <c r="M17" s="59">
        <f t="shared" si="14"/>
        <v>0</v>
      </c>
      <c r="N17" s="59">
        <f t="shared" si="14"/>
        <v>0</v>
      </c>
      <c r="P17" s="101">
        <f>P186</f>
        <v>0</v>
      </c>
      <c r="Q17" s="59">
        <f>Q186</f>
        <v>0</v>
      </c>
      <c r="AI17" s="50"/>
      <c r="AJ17" s="50"/>
    </row>
    <row r="18" spans="1:36" s="49" customFormat="1" ht="13" x14ac:dyDescent="0.3">
      <c r="A18" s="56">
        <v>2800</v>
      </c>
      <c r="B18" s="57" t="s">
        <v>112</v>
      </c>
      <c r="C18" s="61"/>
      <c r="D18" s="58"/>
      <c r="E18" s="82"/>
      <c r="F18" s="50"/>
      <c r="G18" s="83"/>
      <c r="H18" s="84"/>
      <c r="I18" s="59">
        <f t="shared" ref="I18:N18" si="15">I190</f>
        <v>0</v>
      </c>
      <c r="J18" s="59">
        <f t="shared" si="15"/>
        <v>0</v>
      </c>
      <c r="K18" s="59">
        <f t="shared" si="15"/>
        <v>0</v>
      </c>
      <c r="L18" s="59">
        <f t="shared" si="15"/>
        <v>0</v>
      </c>
      <c r="M18" s="59">
        <f t="shared" si="15"/>
        <v>0</v>
      </c>
      <c r="N18" s="59">
        <f t="shared" si="15"/>
        <v>0</v>
      </c>
      <c r="P18" s="101">
        <f>P190</f>
        <v>0</v>
      </c>
      <c r="Q18" s="59">
        <f>Q190</f>
        <v>0</v>
      </c>
      <c r="AI18" s="50"/>
      <c r="AJ18" s="50"/>
    </row>
    <row r="19" spans="1:36" s="49" customFormat="1" ht="13" x14ac:dyDescent="0.3">
      <c r="A19" s="56">
        <v>2900</v>
      </c>
      <c r="B19" s="57" t="s">
        <v>113</v>
      </c>
      <c r="C19" s="61"/>
      <c r="D19" s="58"/>
      <c r="E19" s="82"/>
      <c r="F19" s="50"/>
      <c r="G19" s="83"/>
      <c r="H19" s="84"/>
      <c r="I19" s="59">
        <f t="shared" ref="I19:N19" si="16">I197</f>
        <v>0</v>
      </c>
      <c r="J19" s="59">
        <f t="shared" si="16"/>
        <v>0</v>
      </c>
      <c r="K19" s="59">
        <f t="shared" si="16"/>
        <v>0</v>
      </c>
      <c r="L19" s="59">
        <f t="shared" si="16"/>
        <v>0</v>
      </c>
      <c r="M19" s="59">
        <f t="shared" si="16"/>
        <v>0</v>
      </c>
      <c r="N19" s="59">
        <f t="shared" si="16"/>
        <v>0</v>
      </c>
      <c r="P19" s="101">
        <f>P197</f>
        <v>0</v>
      </c>
      <c r="Q19" s="59">
        <f>Q197</f>
        <v>0</v>
      </c>
      <c r="AI19" s="50"/>
      <c r="AJ19" s="50"/>
    </row>
    <row r="20" spans="1:36" s="49" customFormat="1" ht="13" x14ac:dyDescent="0.3">
      <c r="A20" s="56">
        <v>3000</v>
      </c>
      <c r="B20" s="57" t="s">
        <v>114</v>
      </c>
      <c r="C20" s="61"/>
      <c r="D20" s="58"/>
      <c r="E20" s="82"/>
      <c r="F20" s="50"/>
      <c r="G20" s="83"/>
      <c r="H20" s="84"/>
      <c r="I20" s="59">
        <f t="shared" ref="I20:N20" si="17">I205</f>
        <v>0</v>
      </c>
      <c r="J20" s="59">
        <f t="shared" si="17"/>
        <v>0</v>
      </c>
      <c r="K20" s="59">
        <f t="shared" si="17"/>
        <v>0</v>
      </c>
      <c r="L20" s="59">
        <f t="shared" si="17"/>
        <v>0</v>
      </c>
      <c r="M20" s="59">
        <f t="shared" si="17"/>
        <v>0</v>
      </c>
      <c r="N20" s="59">
        <f t="shared" si="17"/>
        <v>0</v>
      </c>
      <c r="P20" s="101">
        <f>P205</f>
        <v>0</v>
      </c>
      <c r="Q20" s="59">
        <f>Q205</f>
        <v>0</v>
      </c>
      <c r="AI20" s="50"/>
      <c r="AJ20" s="50"/>
    </row>
    <row r="21" spans="1:36" s="49" customFormat="1" ht="13" x14ac:dyDescent="0.3">
      <c r="A21" s="56">
        <v>3200</v>
      </c>
      <c r="B21" s="57" t="s">
        <v>115</v>
      </c>
      <c r="C21" s="61"/>
      <c r="D21" s="58"/>
      <c r="E21" s="82"/>
      <c r="F21" s="50"/>
      <c r="G21" s="83"/>
      <c r="H21" s="84"/>
      <c r="I21" s="59">
        <f t="shared" ref="I21:N21" si="18">I219</f>
        <v>0</v>
      </c>
      <c r="J21" s="59">
        <f t="shared" si="18"/>
        <v>0</v>
      </c>
      <c r="K21" s="59">
        <f t="shared" si="18"/>
        <v>0</v>
      </c>
      <c r="L21" s="59">
        <f t="shared" si="18"/>
        <v>0</v>
      </c>
      <c r="M21" s="59">
        <f t="shared" si="18"/>
        <v>0</v>
      </c>
      <c r="N21" s="59">
        <f t="shared" si="18"/>
        <v>0</v>
      </c>
      <c r="P21" s="101">
        <f>P219</f>
        <v>0</v>
      </c>
      <c r="Q21" s="59">
        <f>Q219</f>
        <v>0</v>
      </c>
      <c r="AI21" s="50"/>
      <c r="AJ21" s="50"/>
    </row>
    <row r="22" spans="1:36" s="49" customFormat="1" ht="13" x14ac:dyDescent="0.3">
      <c r="A22" s="56">
        <v>3400</v>
      </c>
      <c r="B22" s="57" t="s">
        <v>116</v>
      </c>
      <c r="C22" s="61"/>
      <c r="D22" s="58"/>
      <c r="E22" s="82"/>
      <c r="F22" s="50"/>
      <c r="G22" s="83"/>
      <c r="H22" s="84"/>
      <c r="I22" s="59">
        <f t="shared" ref="I22:N22" si="19">I232</f>
        <v>0</v>
      </c>
      <c r="J22" s="59">
        <f t="shared" si="19"/>
        <v>0</v>
      </c>
      <c r="K22" s="59">
        <f t="shared" si="19"/>
        <v>0</v>
      </c>
      <c r="L22" s="59">
        <f t="shared" si="19"/>
        <v>0</v>
      </c>
      <c r="M22" s="59">
        <f t="shared" si="19"/>
        <v>0</v>
      </c>
      <c r="N22" s="59">
        <f t="shared" si="19"/>
        <v>0</v>
      </c>
      <c r="P22" s="101">
        <f>P232</f>
        <v>0</v>
      </c>
      <c r="Q22" s="59">
        <f>Q232</f>
        <v>0</v>
      </c>
      <c r="AI22" s="50"/>
      <c r="AJ22" s="50"/>
    </row>
    <row r="23" spans="1:36" s="49" customFormat="1" ht="13" x14ac:dyDescent="0.3">
      <c r="A23" s="56">
        <v>3500</v>
      </c>
      <c r="B23" s="57" t="s">
        <v>117</v>
      </c>
      <c r="C23" s="61"/>
      <c r="D23" s="58"/>
      <c r="E23" s="82"/>
      <c r="F23" s="50"/>
      <c r="G23" s="83"/>
      <c r="H23" s="84"/>
      <c r="I23" s="59">
        <f t="shared" ref="I23:N23" si="20">I241</f>
        <v>0</v>
      </c>
      <c r="J23" s="59">
        <f t="shared" si="20"/>
        <v>0</v>
      </c>
      <c r="K23" s="59">
        <f t="shared" si="20"/>
        <v>0</v>
      </c>
      <c r="L23" s="59">
        <f t="shared" si="20"/>
        <v>0</v>
      </c>
      <c r="M23" s="59">
        <f t="shared" si="20"/>
        <v>0</v>
      </c>
      <c r="N23" s="59">
        <f t="shared" si="20"/>
        <v>0</v>
      </c>
      <c r="P23" s="101">
        <f>P241</f>
        <v>0</v>
      </c>
      <c r="Q23" s="59">
        <f>Q241</f>
        <v>0</v>
      </c>
      <c r="AI23" s="50"/>
      <c r="AJ23" s="50"/>
    </row>
    <row r="24" spans="1:36" s="49" customFormat="1" ht="13" x14ac:dyDescent="0.3">
      <c r="A24" s="56">
        <v>3600</v>
      </c>
      <c r="B24" s="57" t="s">
        <v>118</v>
      </c>
      <c r="C24" s="61"/>
      <c r="D24" s="58"/>
      <c r="E24" s="82"/>
      <c r="F24" s="50"/>
      <c r="G24" s="83"/>
      <c r="H24" s="84"/>
      <c r="I24" s="59">
        <f t="shared" ref="I24:N24" si="21">I250</f>
        <v>0</v>
      </c>
      <c r="J24" s="59">
        <f t="shared" si="21"/>
        <v>0</v>
      </c>
      <c r="K24" s="59">
        <f t="shared" si="21"/>
        <v>0</v>
      </c>
      <c r="L24" s="59">
        <f t="shared" si="21"/>
        <v>0</v>
      </c>
      <c r="M24" s="59">
        <f t="shared" si="21"/>
        <v>0</v>
      </c>
      <c r="N24" s="59">
        <f t="shared" si="21"/>
        <v>0</v>
      </c>
      <c r="P24" s="101">
        <f>P250</f>
        <v>0</v>
      </c>
      <c r="Q24" s="59">
        <f>Q250</f>
        <v>0</v>
      </c>
      <c r="AI24" s="50"/>
      <c r="AJ24" s="50"/>
    </row>
    <row r="25" spans="1:36" s="49" customFormat="1" ht="13" x14ac:dyDescent="0.3">
      <c r="A25" s="56">
        <v>3700</v>
      </c>
      <c r="B25" s="57" t="s">
        <v>119</v>
      </c>
      <c r="C25" s="61"/>
      <c r="D25" s="58"/>
      <c r="E25" s="82"/>
      <c r="F25" s="50"/>
      <c r="G25" s="83"/>
      <c r="H25" s="84"/>
      <c r="I25" s="59">
        <f t="shared" ref="I25:N25" si="22">I262</f>
        <v>0</v>
      </c>
      <c r="J25" s="59">
        <f t="shared" si="22"/>
        <v>0</v>
      </c>
      <c r="K25" s="59">
        <f t="shared" si="22"/>
        <v>0</v>
      </c>
      <c r="L25" s="59">
        <f t="shared" si="22"/>
        <v>0</v>
      </c>
      <c r="M25" s="59">
        <f t="shared" si="22"/>
        <v>0</v>
      </c>
      <c r="N25" s="59">
        <f t="shared" si="22"/>
        <v>0</v>
      </c>
      <c r="P25" s="101">
        <f>P262</f>
        <v>0</v>
      </c>
      <c r="Q25" s="59">
        <f>Q262</f>
        <v>0</v>
      </c>
      <c r="AI25" s="50"/>
      <c r="AJ25" s="50"/>
    </row>
    <row r="26" spans="1:36" s="49" customFormat="1" ht="13" x14ac:dyDescent="0.3">
      <c r="A26" s="56">
        <v>3800</v>
      </c>
      <c r="B26" s="57" t="s">
        <v>233</v>
      </c>
      <c r="C26" s="61"/>
      <c r="D26" s="58"/>
      <c r="E26" s="82"/>
      <c r="F26" s="50"/>
      <c r="G26" s="83"/>
      <c r="H26" s="84"/>
      <c r="I26" s="59">
        <f t="shared" ref="I26:N26" si="23">I273</f>
        <v>0</v>
      </c>
      <c r="J26" s="59">
        <f t="shared" si="23"/>
        <v>0</v>
      </c>
      <c r="K26" s="59">
        <f t="shared" si="23"/>
        <v>0</v>
      </c>
      <c r="L26" s="59">
        <f t="shared" si="23"/>
        <v>0</v>
      </c>
      <c r="M26" s="59">
        <f t="shared" si="23"/>
        <v>0</v>
      </c>
      <c r="N26" s="59">
        <f t="shared" si="23"/>
        <v>0</v>
      </c>
      <c r="P26" s="101">
        <f>P273</f>
        <v>0</v>
      </c>
      <c r="Q26" s="59">
        <f>Q273</f>
        <v>0</v>
      </c>
      <c r="AI26" s="50"/>
      <c r="AJ26" s="50"/>
    </row>
    <row r="27" spans="1:36" s="49" customFormat="1" ht="13" x14ac:dyDescent="0.3">
      <c r="A27" s="56">
        <v>3900</v>
      </c>
      <c r="B27" s="57" t="s">
        <v>120</v>
      </c>
      <c r="C27" s="61"/>
      <c r="D27" s="50"/>
      <c r="E27" s="50"/>
      <c r="F27" s="50"/>
      <c r="G27" s="50"/>
      <c r="H27" s="84"/>
      <c r="I27" s="59">
        <f t="shared" ref="I27:N27" si="24">I279</f>
        <v>0</v>
      </c>
      <c r="J27" s="59">
        <f t="shared" si="24"/>
        <v>0</v>
      </c>
      <c r="K27" s="59">
        <f t="shared" si="24"/>
        <v>0</v>
      </c>
      <c r="L27" s="59">
        <f t="shared" si="24"/>
        <v>0</v>
      </c>
      <c r="M27" s="59">
        <f t="shared" si="24"/>
        <v>0</v>
      </c>
      <c r="N27" s="59">
        <f t="shared" si="24"/>
        <v>0</v>
      </c>
      <c r="P27" s="101">
        <f>P279</f>
        <v>0</v>
      </c>
      <c r="Q27" s="59">
        <f>Q279</f>
        <v>0</v>
      </c>
      <c r="AI27" s="50"/>
      <c r="AJ27" s="50"/>
    </row>
    <row r="28" spans="1:36" s="49" customFormat="1" ht="13" x14ac:dyDescent="0.3">
      <c r="A28" s="56">
        <v>4000</v>
      </c>
      <c r="B28" s="57" t="s">
        <v>232</v>
      </c>
      <c r="C28" s="61"/>
      <c r="D28" s="58"/>
      <c r="E28" s="82"/>
      <c r="F28" s="50"/>
      <c r="G28" s="83"/>
      <c r="H28" s="84"/>
      <c r="I28" s="59">
        <f t="shared" ref="I28:N28" si="25">I291</f>
        <v>0</v>
      </c>
      <c r="J28" s="59">
        <f t="shared" si="25"/>
        <v>0</v>
      </c>
      <c r="K28" s="59">
        <f t="shared" si="25"/>
        <v>0</v>
      </c>
      <c r="L28" s="59">
        <f t="shared" si="25"/>
        <v>0</v>
      </c>
      <c r="M28" s="59">
        <f t="shared" si="25"/>
        <v>0</v>
      </c>
      <c r="N28" s="59">
        <f t="shared" si="25"/>
        <v>0</v>
      </c>
      <c r="P28" s="101">
        <f>P291</f>
        <v>0</v>
      </c>
      <c r="Q28" s="59">
        <f>Q291</f>
        <v>0</v>
      </c>
      <c r="AI28" s="50"/>
      <c r="AJ28" s="50"/>
    </row>
    <row r="29" spans="1:36" s="49" customFormat="1" ht="13" x14ac:dyDescent="0.3">
      <c r="A29" s="56">
        <v>4100</v>
      </c>
      <c r="B29" s="57" t="s">
        <v>231</v>
      </c>
      <c r="C29" s="61"/>
      <c r="D29" s="58"/>
      <c r="E29" s="82"/>
      <c r="F29" s="50"/>
      <c r="G29" s="83"/>
      <c r="H29" s="84"/>
      <c r="I29" s="59">
        <f t="shared" ref="I29:N29" si="26">I297</f>
        <v>0</v>
      </c>
      <c r="J29" s="59">
        <f t="shared" si="26"/>
        <v>0</v>
      </c>
      <c r="K29" s="59">
        <f t="shared" si="26"/>
        <v>0</v>
      </c>
      <c r="L29" s="59">
        <f t="shared" si="26"/>
        <v>0</v>
      </c>
      <c r="M29" s="59">
        <f t="shared" si="26"/>
        <v>0</v>
      </c>
      <c r="N29" s="59">
        <f t="shared" si="26"/>
        <v>0</v>
      </c>
      <c r="P29" s="101">
        <f>P297</f>
        <v>0</v>
      </c>
      <c r="Q29" s="59">
        <f>Q297</f>
        <v>0</v>
      </c>
      <c r="AI29" s="50"/>
      <c r="AJ29" s="50"/>
    </row>
    <row r="30" spans="1:36" s="49" customFormat="1" ht="13" x14ac:dyDescent="0.3">
      <c r="A30" s="56">
        <v>4500</v>
      </c>
      <c r="B30" s="57" t="s">
        <v>121</v>
      </c>
      <c r="C30" s="61"/>
      <c r="D30" s="58"/>
      <c r="E30" s="82"/>
      <c r="F30" s="50"/>
      <c r="G30" s="83"/>
      <c r="H30" s="84"/>
      <c r="I30" s="60">
        <f t="shared" ref="I30:N30" si="27">I308</f>
        <v>0</v>
      </c>
      <c r="J30" s="60">
        <f t="shared" si="27"/>
        <v>0</v>
      </c>
      <c r="K30" s="60">
        <f t="shared" si="27"/>
        <v>0</v>
      </c>
      <c r="L30" s="60">
        <f t="shared" si="27"/>
        <v>0</v>
      </c>
      <c r="M30" s="60">
        <f t="shared" si="27"/>
        <v>0</v>
      </c>
      <c r="N30" s="60">
        <f t="shared" si="27"/>
        <v>0</v>
      </c>
      <c r="P30" s="102">
        <f>P308</f>
        <v>0</v>
      </c>
      <c r="Q30" s="60">
        <f>Q308</f>
        <v>0</v>
      </c>
      <c r="AI30" s="50"/>
      <c r="AJ30" s="50"/>
    </row>
    <row r="31" spans="1:36" s="49" customFormat="1" ht="13" x14ac:dyDescent="0.3">
      <c r="A31" s="61"/>
      <c r="B31" s="119" t="s">
        <v>813</v>
      </c>
      <c r="C31" s="61"/>
      <c r="D31" s="58"/>
      <c r="E31" s="82"/>
      <c r="F31" s="50"/>
      <c r="G31" s="83"/>
      <c r="H31" s="84"/>
      <c r="I31" s="63">
        <f t="shared" ref="I31:N31" si="28">SUM(I12:I30)</f>
        <v>0</v>
      </c>
      <c r="J31" s="63">
        <f t="shared" si="28"/>
        <v>0</v>
      </c>
      <c r="K31" s="63">
        <f t="shared" si="28"/>
        <v>0</v>
      </c>
      <c r="L31" s="63">
        <f t="shared" ref="L31" si="29">SUM(L12:L30)</f>
        <v>0</v>
      </c>
      <c r="M31" s="63">
        <f t="shared" si="28"/>
        <v>0</v>
      </c>
      <c r="N31" s="63">
        <f t="shared" si="28"/>
        <v>0</v>
      </c>
      <c r="P31" s="103">
        <f>SUM(P12:P30)</f>
        <v>0</v>
      </c>
      <c r="Q31" s="63">
        <f t="shared" ref="Q31" si="30">SUM(Q12:Q30)</f>
        <v>0</v>
      </c>
      <c r="AI31" s="50"/>
      <c r="AJ31" s="50"/>
    </row>
    <row r="32" spans="1:36" s="49" customFormat="1" ht="13" x14ac:dyDescent="0.3">
      <c r="A32" s="61"/>
      <c r="B32" s="57"/>
      <c r="C32" s="61"/>
      <c r="D32" s="58"/>
      <c r="E32" s="82"/>
      <c r="F32" s="50"/>
      <c r="G32" s="83"/>
      <c r="H32" s="84"/>
      <c r="I32" s="63"/>
      <c r="J32" s="63"/>
      <c r="K32" s="63"/>
      <c r="L32" s="63"/>
      <c r="M32" s="63"/>
      <c r="N32" s="63"/>
      <c r="P32" s="103"/>
      <c r="Q32" s="63"/>
      <c r="AI32" s="50"/>
      <c r="AJ32" s="50"/>
    </row>
    <row r="33" spans="1:36" s="49" customFormat="1" ht="13" x14ac:dyDescent="0.3">
      <c r="A33" s="61"/>
      <c r="B33" s="118" t="s">
        <v>127</v>
      </c>
      <c r="C33" s="61"/>
      <c r="D33" s="55"/>
      <c r="E33" s="82"/>
      <c r="F33" s="50"/>
      <c r="G33" s="83"/>
      <c r="H33" s="84"/>
      <c r="I33" s="64"/>
      <c r="J33" s="64"/>
      <c r="K33" s="64"/>
      <c r="L33" s="64"/>
      <c r="M33" s="64"/>
      <c r="N33" s="64"/>
      <c r="P33" s="104"/>
      <c r="Q33" s="64"/>
      <c r="AI33" s="50"/>
      <c r="AJ33" s="50"/>
    </row>
    <row r="34" spans="1:36" s="49" customFormat="1" ht="13" x14ac:dyDescent="0.3">
      <c r="A34" s="56">
        <v>5000</v>
      </c>
      <c r="B34" s="57" t="s">
        <v>186</v>
      </c>
      <c r="C34" s="61"/>
      <c r="D34" s="58"/>
      <c r="E34" s="82"/>
      <c r="F34" s="50"/>
      <c r="G34" s="83"/>
      <c r="H34" s="84"/>
      <c r="I34" s="59">
        <f t="shared" ref="I34:N34" si="31">I312</f>
        <v>0</v>
      </c>
      <c r="J34" s="59">
        <f t="shared" si="31"/>
        <v>0</v>
      </c>
      <c r="K34" s="59">
        <f t="shared" si="31"/>
        <v>0</v>
      </c>
      <c r="L34" s="59">
        <f t="shared" si="31"/>
        <v>0</v>
      </c>
      <c r="M34" s="59">
        <f t="shared" si="31"/>
        <v>0</v>
      </c>
      <c r="N34" s="59">
        <f t="shared" si="31"/>
        <v>0</v>
      </c>
      <c r="P34" s="101">
        <f>P312</f>
        <v>0</v>
      </c>
      <c r="Q34" s="59">
        <f>Q312</f>
        <v>0</v>
      </c>
      <c r="AI34" s="50"/>
      <c r="AJ34" s="50"/>
    </row>
    <row r="35" spans="1:36" s="49" customFormat="1" ht="10.5" customHeight="1" x14ac:dyDescent="0.3">
      <c r="A35" s="56">
        <v>5100</v>
      </c>
      <c r="B35" s="57" t="s">
        <v>122</v>
      </c>
      <c r="C35" s="61"/>
      <c r="D35" s="58"/>
      <c r="E35" s="82"/>
      <c r="F35" s="50"/>
      <c r="G35" s="83"/>
      <c r="H35" s="84"/>
      <c r="I35" s="59">
        <f t="shared" ref="I35:N35" si="32">I320</f>
        <v>0</v>
      </c>
      <c r="J35" s="59">
        <f t="shared" si="32"/>
        <v>0</v>
      </c>
      <c r="K35" s="59">
        <f t="shared" si="32"/>
        <v>0</v>
      </c>
      <c r="L35" s="59">
        <f t="shared" si="32"/>
        <v>0</v>
      </c>
      <c r="M35" s="59">
        <f t="shared" si="32"/>
        <v>0</v>
      </c>
      <c r="N35" s="59">
        <f t="shared" si="32"/>
        <v>0</v>
      </c>
      <c r="P35" s="101">
        <f>P320</f>
        <v>0</v>
      </c>
      <c r="Q35" s="59">
        <f>Q320</f>
        <v>0</v>
      </c>
      <c r="AI35" s="50"/>
      <c r="AJ35" s="50"/>
    </row>
    <row r="36" spans="1:36" s="49" customFormat="1" ht="13" x14ac:dyDescent="0.3">
      <c r="A36" s="56">
        <v>5200</v>
      </c>
      <c r="B36" s="57" t="s">
        <v>123</v>
      </c>
      <c r="C36" s="61"/>
      <c r="D36" s="58"/>
      <c r="E36" s="82"/>
      <c r="F36" s="50"/>
      <c r="G36" s="83"/>
      <c r="H36" s="84"/>
      <c r="I36" s="59">
        <f t="shared" ref="I36:N36" si="33">I327</f>
        <v>0</v>
      </c>
      <c r="J36" s="59">
        <f t="shared" si="33"/>
        <v>0</v>
      </c>
      <c r="K36" s="59">
        <f t="shared" si="33"/>
        <v>0</v>
      </c>
      <c r="L36" s="59">
        <f t="shared" si="33"/>
        <v>0</v>
      </c>
      <c r="M36" s="59">
        <f t="shared" si="33"/>
        <v>0</v>
      </c>
      <c r="N36" s="59">
        <f t="shared" si="33"/>
        <v>0</v>
      </c>
      <c r="P36" s="101">
        <f>P327</f>
        <v>0</v>
      </c>
      <c r="Q36" s="59">
        <f>Q327</f>
        <v>0</v>
      </c>
      <c r="AI36" s="50"/>
      <c r="AJ36" s="50"/>
    </row>
    <row r="37" spans="1:36" s="49" customFormat="1" ht="13" x14ac:dyDescent="0.3">
      <c r="A37" s="56">
        <v>5300</v>
      </c>
      <c r="B37" s="57" t="s">
        <v>234</v>
      </c>
      <c r="C37" s="61"/>
      <c r="D37" s="58"/>
      <c r="E37" s="82"/>
      <c r="F37" s="50"/>
      <c r="G37" s="83"/>
      <c r="H37" s="84"/>
      <c r="I37" s="59">
        <f t="shared" ref="I37:N37" si="34">I344</f>
        <v>0</v>
      </c>
      <c r="J37" s="59">
        <f t="shared" si="34"/>
        <v>0</v>
      </c>
      <c r="K37" s="59">
        <f t="shared" si="34"/>
        <v>0</v>
      </c>
      <c r="L37" s="59">
        <f t="shared" si="34"/>
        <v>0</v>
      </c>
      <c r="M37" s="59">
        <f t="shared" si="34"/>
        <v>0</v>
      </c>
      <c r="N37" s="59">
        <f t="shared" si="34"/>
        <v>0</v>
      </c>
      <c r="P37" s="101">
        <f>P344</f>
        <v>0</v>
      </c>
      <c r="Q37" s="59">
        <f>Q344</f>
        <v>0</v>
      </c>
      <c r="AI37" s="50"/>
      <c r="AJ37" s="50"/>
    </row>
    <row r="38" spans="1:36" s="49" customFormat="1" ht="13" x14ac:dyDescent="0.3">
      <c r="A38" s="56">
        <v>5400</v>
      </c>
      <c r="B38" s="57" t="s">
        <v>235</v>
      </c>
      <c r="C38" s="61"/>
      <c r="D38" s="58"/>
      <c r="E38" s="82"/>
      <c r="F38" s="50"/>
      <c r="G38" s="83"/>
      <c r="H38" s="84"/>
      <c r="I38" s="59">
        <f t="shared" ref="I38:N38" si="35">I355</f>
        <v>0</v>
      </c>
      <c r="J38" s="59">
        <f t="shared" si="35"/>
        <v>0</v>
      </c>
      <c r="K38" s="59">
        <f t="shared" si="35"/>
        <v>0</v>
      </c>
      <c r="L38" s="59">
        <f t="shared" si="35"/>
        <v>0</v>
      </c>
      <c r="M38" s="59">
        <f t="shared" si="35"/>
        <v>0</v>
      </c>
      <c r="N38" s="59">
        <f t="shared" si="35"/>
        <v>0</v>
      </c>
      <c r="P38" s="101">
        <f>P355</f>
        <v>0</v>
      </c>
      <c r="Q38" s="59">
        <f>Q355</f>
        <v>0</v>
      </c>
      <c r="AI38" s="50"/>
      <c r="AJ38" s="50"/>
    </row>
    <row r="39" spans="1:36" s="49" customFormat="1" ht="13" x14ac:dyDescent="0.3">
      <c r="A39" s="56">
        <v>5500</v>
      </c>
      <c r="B39" s="57" t="s">
        <v>53</v>
      </c>
      <c r="C39" s="61"/>
      <c r="D39" s="50"/>
      <c r="E39" s="50"/>
      <c r="F39" s="50"/>
      <c r="G39" s="50"/>
      <c r="H39" s="84"/>
      <c r="I39" s="60">
        <f t="shared" ref="I39:N39" si="36">I360</f>
        <v>0</v>
      </c>
      <c r="J39" s="60">
        <f t="shared" si="36"/>
        <v>0</v>
      </c>
      <c r="K39" s="60">
        <f t="shared" si="36"/>
        <v>0</v>
      </c>
      <c r="L39" s="60">
        <f t="shared" si="36"/>
        <v>0</v>
      </c>
      <c r="M39" s="60">
        <f t="shared" si="36"/>
        <v>0</v>
      </c>
      <c r="N39" s="60">
        <f t="shared" si="36"/>
        <v>0</v>
      </c>
      <c r="P39" s="102">
        <f>P360</f>
        <v>0</v>
      </c>
      <c r="Q39" s="60">
        <f>Q360</f>
        <v>0</v>
      </c>
      <c r="AI39" s="50"/>
      <c r="AJ39" s="50"/>
    </row>
    <row r="40" spans="1:36" s="49" customFormat="1" ht="13" x14ac:dyDescent="0.3">
      <c r="A40" s="61"/>
      <c r="B40" s="119" t="s">
        <v>814</v>
      </c>
      <c r="C40" s="61"/>
      <c r="D40" s="62"/>
      <c r="E40" s="85"/>
      <c r="F40" s="86"/>
      <c r="G40" s="87"/>
      <c r="H40" s="84"/>
      <c r="I40" s="63">
        <f t="shared" ref="I40:L40" si="37">SUM(I34:I39)</f>
        <v>0</v>
      </c>
      <c r="J40" s="63">
        <f t="shared" ref="J40:K40" si="38">SUM(J34:J39)</f>
        <v>0</v>
      </c>
      <c r="K40" s="63">
        <f t="shared" si="38"/>
        <v>0</v>
      </c>
      <c r="L40" s="63">
        <f t="shared" si="37"/>
        <v>0</v>
      </c>
      <c r="M40" s="63">
        <f t="shared" ref="M40:N40" si="39">SUM(M34:M39)</f>
        <v>0</v>
      </c>
      <c r="N40" s="63">
        <f t="shared" si="39"/>
        <v>0</v>
      </c>
      <c r="P40" s="103">
        <f t="shared" ref="P40:Q40" si="40">SUM(P34:P39)</f>
        <v>0</v>
      </c>
      <c r="Q40" s="63">
        <f t="shared" si="40"/>
        <v>0</v>
      </c>
      <c r="AI40" s="50"/>
      <c r="AJ40" s="50"/>
    </row>
    <row r="41" spans="1:36" s="49" customFormat="1" ht="13" x14ac:dyDescent="0.3">
      <c r="A41" s="61"/>
      <c r="B41" s="57"/>
      <c r="C41" s="61"/>
      <c r="D41" s="58"/>
      <c r="E41" s="82"/>
      <c r="F41" s="50"/>
      <c r="G41" s="83"/>
      <c r="H41" s="84"/>
      <c r="I41" s="64"/>
      <c r="J41" s="64"/>
      <c r="K41" s="64"/>
      <c r="L41" s="64"/>
      <c r="M41" s="64"/>
      <c r="N41" s="64"/>
      <c r="P41" s="104"/>
      <c r="Q41" s="64"/>
      <c r="AI41" s="50"/>
      <c r="AJ41" s="50"/>
    </row>
    <row r="42" spans="1:36" s="49" customFormat="1" ht="13" x14ac:dyDescent="0.3">
      <c r="A42" s="61"/>
      <c r="B42" s="118" t="s">
        <v>128</v>
      </c>
      <c r="C42" s="61"/>
      <c r="D42" s="55"/>
      <c r="E42" s="82"/>
      <c r="F42" s="50"/>
      <c r="G42" s="83"/>
      <c r="H42" s="84"/>
      <c r="I42" s="64"/>
      <c r="J42" s="64"/>
      <c r="K42" s="64"/>
      <c r="L42" s="64"/>
      <c r="M42" s="64"/>
      <c r="N42" s="64"/>
      <c r="P42" s="104"/>
      <c r="Q42" s="64"/>
      <c r="AI42" s="50"/>
      <c r="AJ42" s="50"/>
    </row>
    <row r="43" spans="1:36" s="49" customFormat="1" ht="13" x14ac:dyDescent="0.3">
      <c r="A43" s="56">
        <v>6200</v>
      </c>
      <c r="B43" s="57" t="s">
        <v>124</v>
      </c>
      <c r="C43" s="61"/>
      <c r="D43" s="58"/>
      <c r="E43" s="82"/>
      <c r="F43" s="50"/>
      <c r="G43" s="83"/>
      <c r="H43" s="84"/>
      <c r="I43" s="59">
        <f t="shared" ref="I43:N43" si="41">I377</f>
        <v>0</v>
      </c>
      <c r="J43" s="59">
        <f t="shared" si="41"/>
        <v>0</v>
      </c>
      <c r="K43" s="59">
        <f t="shared" si="41"/>
        <v>0</v>
      </c>
      <c r="L43" s="59">
        <f t="shared" si="41"/>
        <v>0</v>
      </c>
      <c r="M43" s="59">
        <f t="shared" si="41"/>
        <v>0</v>
      </c>
      <c r="N43" s="59">
        <f t="shared" si="41"/>
        <v>0</v>
      </c>
      <c r="P43" s="101">
        <f>P377</f>
        <v>0</v>
      </c>
      <c r="Q43" s="59">
        <f>Q377</f>
        <v>0</v>
      </c>
      <c r="AI43" s="50"/>
      <c r="AJ43" s="50"/>
    </row>
    <row r="44" spans="1:36" s="49" customFormat="1" ht="13" x14ac:dyDescent="0.3">
      <c r="A44" s="56">
        <v>6500</v>
      </c>
      <c r="B44" s="57" t="s">
        <v>125</v>
      </c>
      <c r="C44" s="61"/>
      <c r="D44" s="58"/>
      <c r="E44" s="82"/>
      <c r="F44" s="50"/>
      <c r="G44" s="83"/>
      <c r="H44" s="84"/>
      <c r="I44" s="59">
        <f t="shared" ref="I44:N44" si="42">I386</f>
        <v>0</v>
      </c>
      <c r="J44" s="59">
        <f t="shared" si="42"/>
        <v>0</v>
      </c>
      <c r="K44" s="59">
        <f t="shared" si="42"/>
        <v>0</v>
      </c>
      <c r="L44" s="59">
        <f t="shared" si="42"/>
        <v>0</v>
      </c>
      <c r="M44" s="59">
        <f t="shared" si="42"/>
        <v>0</v>
      </c>
      <c r="N44" s="59">
        <f t="shared" si="42"/>
        <v>0</v>
      </c>
      <c r="P44" s="101">
        <f>P386</f>
        <v>0</v>
      </c>
      <c r="Q44" s="59">
        <f>Q386</f>
        <v>0</v>
      </c>
      <c r="AI44" s="50"/>
      <c r="AJ44" s="50"/>
    </row>
    <row r="45" spans="1:36" s="49" customFormat="1" ht="13" x14ac:dyDescent="0.3">
      <c r="A45" s="56">
        <v>6600</v>
      </c>
      <c r="B45" s="57" t="s">
        <v>625</v>
      </c>
      <c r="C45" s="61"/>
      <c r="D45" s="58"/>
      <c r="E45" s="82"/>
      <c r="F45" s="50"/>
      <c r="G45" s="83"/>
      <c r="H45" s="84"/>
      <c r="I45" s="59">
        <f t="shared" ref="I45:N45" si="43">I392</f>
        <v>0</v>
      </c>
      <c r="J45" s="59">
        <f t="shared" si="43"/>
        <v>0</v>
      </c>
      <c r="K45" s="59">
        <f t="shared" si="43"/>
        <v>0</v>
      </c>
      <c r="L45" s="59">
        <f t="shared" si="43"/>
        <v>0</v>
      </c>
      <c r="M45" s="59">
        <f t="shared" si="43"/>
        <v>0</v>
      </c>
      <c r="N45" s="59">
        <f t="shared" si="43"/>
        <v>0</v>
      </c>
      <c r="P45" s="101">
        <f>P392</f>
        <v>0</v>
      </c>
      <c r="Q45" s="59">
        <f>Q392</f>
        <v>0</v>
      </c>
      <c r="AI45" s="50"/>
      <c r="AJ45" s="50"/>
    </row>
    <row r="46" spans="1:36" s="49" customFormat="1" ht="13" x14ac:dyDescent="0.3">
      <c r="A46" s="56">
        <v>6700</v>
      </c>
      <c r="B46" s="57" t="s">
        <v>226</v>
      </c>
      <c r="C46" s="61"/>
      <c r="D46" s="50"/>
      <c r="E46" s="50"/>
      <c r="F46" s="50"/>
      <c r="G46" s="50"/>
      <c r="H46" s="84"/>
      <c r="I46" s="60">
        <f t="shared" ref="I46:N46" si="44">I398</f>
        <v>0</v>
      </c>
      <c r="J46" s="60">
        <f t="shared" si="44"/>
        <v>0</v>
      </c>
      <c r="K46" s="60">
        <f t="shared" si="44"/>
        <v>0</v>
      </c>
      <c r="L46" s="60">
        <f t="shared" si="44"/>
        <v>0</v>
      </c>
      <c r="M46" s="60">
        <f t="shared" si="44"/>
        <v>0</v>
      </c>
      <c r="N46" s="60">
        <f t="shared" si="44"/>
        <v>0</v>
      </c>
      <c r="P46" s="102">
        <f>P398</f>
        <v>0</v>
      </c>
      <c r="Q46" s="60">
        <f>Q398</f>
        <v>0</v>
      </c>
      <c r="AI46" s="50"/>
      <c r="AJ46" s="50"/>
    </row>
    <row r="47" spans="1:36" s="49" customFormat="1" ht="13" x14ac:dyDescent="0.3">
      <c r="A47" s="61"/>
      <c r="B47" s="119" t="s">
        <v>129</v>
      </c>
      <c r="C47" s="61"/>
      <c r="D47" s="62"/>
      <c r="E47" s="85"/>
      <c r="F47" s="86"/>
      <c r="G47" s="87"/>
      <c r="H47" s="84"/>
      <c r="I47" s="63">
        <f t="shared" ref="I47:L47" si="45">SUM(I43:I46)</f>
        <v>0</v>
      </c>
      <c r="J47" s="63">
        <f t="shared" ref="J47:K47" si="46">SUM(J43:J46)</f>
        <v>0</v>
      </c>
      <c r="K47" s="63">
        <f t="shared" si="46"/>
        <v>0</v>
      </c>
      <c r="L47" s="63">
        <f t="shared" si="45"/>
        <v>0</v>
      </c>
      <c r="M47" s="63">
        <f t="shared" ref="M47:N47" si="47">SUM(M43:M46)</f>
        <v>0</v>
      </c>
      <c r="N47" s="63">
        <f t="shared" si="47"/>
        <v>0</v>
      </c>
      <c r="P47" s="103">
        <f t="shared" ref="P47:Q47" si="48">SUM(P43:P46)</f>
        <v>0</v>
      </c>
      <c r="Q47" s="63">
        <f t="shared" si="48"/>
        <v>0</v>
      </c>
      <c r="AI47" s="50"/>
      <c r="AJ47" s="50"/>
    </row>
    <row r="48" spans="1:36" s="49" customFormat="1" ht="13" x14ac:dyDescent="0.3">
      <c r="A48" s="61"/>
      <c r="B48" s="54"/>
      <c r="C48" s="61"/>
      <c r="D48" s="55"/>
      <c r="E48" s="82"/>
      <c r="F48" s="50"/>
      <c r="G48" s="83"/>
      <c r="H48" s="84"/>
      <c r="I48" s="59"/>
      <c r="J48" s="59"/>
      <c r="K48" s="59"/>
      <c r="L48" s="59"/>
      <c r="M48" s="59"/>
      <c r="N48" s="59"/>
      <c r="P48" s="101"/>
      <c r="Q48" s="59"/>
      <c r="AI48" s="50"/>
      <c r="AJ48" s="50"/>
    </row>
    <row r="49" spans="1:36" s="49" customFormat="1" ht="13" x14ac:dyDescent="0.3">
      <c r="A49" s="61"/>
      <c r="B49" s="119" t="s">
        <v>230</v>
      </c>
      <c r="C49" s="61"/>
      <c r="D49" s="62"/>
      <c r="E49" s="85"/>
      <c r="F49" s="86"/>
      <c r="G49" s="87"/>
      <c r="H49" s="84"/>
      <c r="I49" s="59">
        <f t="shared" ref="I49:N49" si="49">I10+I31+I40+I47</f>
        <v>0</v>
      </c>
      <c r="J49" s="59">
        <f t="shared" si="49"/>
        <v>0</v>
      </c>
      <c r="K49" s="59">
        <f t="shared" si="49"/>
        <v>0</v>
      </c>
      <c r="L49" s="59">
        <f t="shared" si="49"/>
        <v>0</v>
      </c>
      <c r="M49" s="59">
        <f t="shared" si="49"/>
        <v>0</v>
      </c>
      <c r="N49" s="59">
        <f t="shared" si="49"/>
        <v>0</v>
      </c>
      <c r="P49" s="101">
        <f>P10+P31+P40+P47</f>
        <v>0</v>
      </c>
      <c r="Q49" s="59">
        <f>Q10+Q31+Q40+Q47</f>
        <v>0</v>
      </c>
      <c r="AI49" s="50"/>
      <c r="AJ49" s="50"/>
    </row>
    <row r="50" spans="1:36" s="49" customFormat="1" ht="13" x14ac:dyDescent="0.3">
      <c r="A50" s="61"/>
      <c r="B50" s="54"/>
      <c r="C50" s="61"/>
      <c r="D50" s="58"/>
      <c r="E50" s="82"/>
      <c r="F50" s="50"/>
      <c r="G50" s="83"/>
      <c r="H50" s="84"/>
      <c r="I50" s="64"/>
      <c r="J50" s="64"/>
      <c r="K50" s="64"/>
      <c r="L50" s="64"/>
      <c r="M50" s="64"/>
      <c r="N50" s="64"/>
      <c r="P50" s="104"/>
      <c r="Q50" s="64"/>
      <c r="AI50" s="50"/>
      <c r="AJ50" s="50"/>
    </row>
    <row r="51" spans="1:36" s="49" customFormat="1" ht="13" x14ac:dyDescent="0.3">
      <c r="A51" s="56">
        <v>7000</v>
      </c>
      <c r="B51" s="57" t="s">
        <v>624</v>
      </c>
      <c r="C51" s="61"/>
      <c r="D51" s="50"/>
      <c r="E51" s="50"/>
      <c r="F51" s="50"/>
      <c r="G51" s="83"/>
      <c r="H51" s="84"/>
      <c r="I51" s="59">
        <f t="shared" ref="I51:N51" si="50">I404</f>
        <v>0</v>
      </c>
      <c r="J51" s="59">
        <f t="shared" si="50"/>
        <v>0</v>
      </c>
      <c r="K51" s="59">
        <f t="shared" si="50"/>
        <v>0</v>
      </c>
      <c r="L51" s="59">
        <f t="shared" si="50"/>
        <v>0</v>
      </c>
      <c r="M51" s="59">
        <f t="shared" si="50"/>
        <v>0</v>
      </c>
      <c r="N51" s="59">
        <f t="shared" si="50"/>
        <v>0</v>
      </c>
      <c r="P51" s="101">
        <f>P404</f>
        <v>0</v>
      </c>
      <c r="Q51" s="59">
        <f>Q404</f>
        <v>0</v>
      </c>
      <c r="AI51" s="50"/>
      <c r="AJ51" s="50"/>
    </row>
    <row r="52" spans="1:36" s="49" customFormat="1" ht="13" x14ac:dyDescent="0.3">
      <c r="A52" s="61"/>
      <c r="B52" s="54"/>
      <c r="C52" s="61"/>
      <c r="D52" s="55"/>
      <c r="E52" s="50"/>
      <c r="F52" s="50"/>
      <c r="G52" s="83"/>
      <c r="H52" s="84"/>
      <c r="I52" s="59"/>
      <c r="J52" s="59"/>
      <c r="K52" s="59"/>
      <c r="L52" s="59"/>
      <c r="M52" s="59"/>
      <c r="N52" s="59"/>
      <c r="P52" s="101"/>
      <c r="Q52" s="59"/>
      <c r="AI52" s="50"/>
      <c r="AJ52" s="50"/>
    </row>
    <row r="53" spans="1:36" s="49" customFormat="1" ht="13" x14ac:dyDescent="0.3">
      <c r="A53" s="61"/>
      <c r="B53" s="118" t="s">
        <v>132</v>
      </c>
      <c r="C53" s="61"/>
      <c r="D53" s="50"/>
      <c r="E53" s="50"/>
      <c r="F53" s="50"/>
      <c r="G53" s="83"/>
      <c r="H53" s="84"/>
      <c r="I53" s="59">
        <f t="shared" ref="I53" si="51">SUM(I49:I51)</f>
        <v>0</v>
      </c>
      <c r="J53" s="59">
        <f t="shared" ref="J53:K53" si="52">SUM(J49:J51)</f>
        <v>0</v>
      </c>
      <c r="K53" s="59">
        <f t="shared" si="52"/>
        <v>0</v>
      </c>
      <c r="L53" s="59">
        <f t="shared" ref="L53" si="53">SUM(L49:L51)</f>
        <v>0</v>
      </c>
      <c r="M53" s="59">
        <f t="shared" ref="M53:N53" si="54">SUM(M49:M51)</f>
        <v>0</v>
      </c>
      <c r="N53" s="59">
        <f t="shared" si="54"/>
        <v>0</v>
      </c>
      <c r="P53" s="101">
        <f t="shared" ref="P53" si="55">SUM(P49:P51)</f>
        <v>0</v>
      </c>
      <c r="Q53" s="59">
        <f t="shared" ref="Q53" si="56">SUM(Q49:Q51)</f>
        <v>0</v>
      </c>
      <c r="AI53" s="50"/>
      <c r="AJ53" s="50"/>
    </row>
    <row r="54" spans="1:36" s="49" customFormat="1" ht="13" x14ac:dyDescent="0.3">
      <c r="A54" s="56">
        <v>7100</v>
      </c>
      <c r="B54" s="57" t="s">
        <v>130</v>
      </c>
      <c r="C54" s="61"/>
      <c r="D54" s="50"/>
      <c r="E54" s="50"/>
      <c r="F54" s="88"/>
      <c r="G54" s="83"/>
      <c r="H54" s="84"/>
      <c r="I54" s="59">
        <f t="shared" ref="I54:N54" si="57">I407</f>
        <v>0</v>
      </c>
      <c r="J54" s="59">
        <f t="shared" si="57"/>
        <v>0</v>
      </c>
      <c r="K54" s="59">
        <f t="shared" si="57"/>
        <v>0</v>
      </c>
      <c r="L54" s="59">
        <f t="shared" si="57"/>
        <v>0</v>
      </c>
      <c r="M54" s="59">
        <f t="shared" si="57"/>
        <v>0</v>
      </c>
      <c r="N54" s="59">
        <f t="shared" si="57"/>
        <v>0</v>
      </c>
      <c r="P54" s="101">
        <f>P407</f>
        <v>0</v>
      </c>
      <c r="Q54" s="59">
        <f>Q407</f>
        <v>0</v>
      </c>
      <c r="AI54" s="50"/>
      <c r="AJ54" s="50"/>
    </row>
    <row r="55" spans="1:36" s="49" customFormat="1" ht="13" x14ac:dyDescent="0.3">
      <c r="A55" s="61"/>
      <c r="B55" s="54"/>
      <c r="C55" s="65"/>
      <c r="D55" s="55"/>
      <c r="E55" s="50"/>
      <c r="F55" s="50"/>
      <c r="G55" s="83"/>
      <c r="H55" s="84"/>
      <c r="I55" s="59"/>
      <c r="J55" s="59"/>
      <c r="K55" s="59"/>
      <c r="L55" s="59"/>
      <c r="M55" s="59"/>
      <c r="N55" s="59"/>
      <c r="P55" s="101"/>
      <c r="Q55" s="59"/>
      <c r="AI55" s="50"/>
      <c r="AJ55" s="50"/>
    </row>
    <row r="56" spans="1:36" s="49" customFormat="1" ht="13" x14ac:dyDescent="0.3">
      <c r="A56" s="61"/>
      <c r="B56" s="118" t="s">
        <v>131</v>
      </c>
      <c r="C56" s="61"/>
      <c r="D56" s="58"/>
      <c r="E56" s="82" t="s">
        <v>0</v>
      </c>
      <c r="F56" s="89" t="s">
        <v>0</v>
      </c>
      <c r="G56" s="83"/>
      <c r="H56" s="84"/>
      <c r="I56" s="59">
        <f t="shared" ref="I56:L56" si="58">SUM(I53:I54)</f>
        <v>0</v>
      </c>
      <c r="J56" s="59">
        <f t="shared" ref="J56:K56" si="59">SUM(J53:J54)</f>
        <v>0</v>
      </c>
      <c r="K56" s="59">
        <f t="shared" si="59"/>
        <v>0</v>
      </c>
      <c r="L56" s="59">
        <f t="shared" si="58"/>
        <v>0</v>
      </c>
      <c r="M56" s="59">
        <f t="shared" ref="M56:N56" si="60">SUM(M53:M54)</f>
        <v>0</v>
      </c>
      <c r="N56" s="59">
        <f t="shared" si="60"/>
        <v>0</v>
      </c>
      <c r="P56" s="101">
        <f t="shared" ref="P56:Q56" si="61">SUM(P53:P54)</f>
        <v>0</v>
      </c>
      <c r="Q56" s="59">
        <f t="shared" si="61"/>
        <v>0</v>
      </c>
      <c r="AI56" s="50"/>
      <c r="AJ56" s="50"/>
    </row>
    <row r="57" spans="1:36" s="49" customFormat="1" ht="13" x14ac:dyDescent="0.3">
      <c r="A57" s="61"/>
      <c r="B57" s="54"/>
      <c r="C57" s="61"/>
      <c r="D57" s="58"/>
      <c r="E57" s="82"/>
      <c r="F57" s="89"/>
      <c r="G57" s="83"/>
      <c r="H57" s="84"/>
      <c r="I57" s="59"/>
      <c r="J57" s="59"/>
      <c r="K57" s="59"/>
      <c r="L57" s="59"/>
      <c r="M57" s="59"/>
      <c r="N57" s="59"/>
      <c r="P57" s="101"/>
      <c r="Q57" s="59"/>
      <c r="AI57" s="50"/>
      <c r="AJ57" s="50"/>
    </row>
    <row r="58" spans="1:36" s="49" customFormat="1" ht="13" x14ac:dyDescent="0.3">
      <c r="A58" s="61"/>
      <c r="B58" s="118" t="s">
        <v>628</v>
      </c>
      <c r="C58" s="61"/>
      <c r="D58" s="58"/>
      <c r="E58" s="82"/>
      <c r="F58" s="89"/>
      <c r="G58" s="83"/>
      <c r="H58" s="84"/>
      <c r="I58" s="59" t="s">
        <v>189</v>
      </c>
      <c r="J58" s="59"/>
      <c r="K58" s="59"/>
      <c r="L58" s="59"/>
      <c r="M58" s="59"/>
      <c r="N58" s="59"/>
      <c r="P58" s="101" t="s">
        <v>631</v>
      </c>
      <c r="Q58" s="52" t="s">
        <v>619</v>
      </c>
      <c r="AI58" s="50"/>
      <c r="AJ58" s="50"/>
    </row>
    <row r="59" spans="1:36" s="49" customFormat="1" ht="13" x14ac:dyDescent="0.3">
      <c r="A59" s="61"/>
      <c r="B59" s="71" t="s">
        <v>629</v>
      </c>
      <c r="C59" s="61"/>
      <c r="D59" s="58"/>
      <c r="E59" s="82"/>
      <c r="F59" s="89"/>
      <c r="G59" s="83"/>
      <c r="H59" s="84"/>
      <c r="I59" s="59">
        <v>0</v>
      </c>
      <c r="J59" s="59"/>
      <c r="K59" s="59"/>
      <c r="L59" s="59"/>
      <c r="M59" s="64"/>
      <c r="N59" s="64"/>
      <c r="P59" s="104">
        <f t="shared" ref="P59:P66" si="62">I:I</f>
        <v>0</v>
      </c>
      <c r="Q59" s="64">
        <f t="shared" ref="Q59:Q66" si="63">P:P-I:I</f>
        <v>0</v>
      </c>
      <c r="AI59" s="50"/>
      <c r="AJ59" s="50"/>
    </row>
    <row r="60" spans="1:36" s="49" customFormat="1" ht="13" x14ac:dyDescent="0.3">
      <c r="A60" s="61"/>
      <c r="B60" s="71" t="s">
        <v>630</v>
      </c>
      <c r="C60" s="61"/>
      <c r="D60" s="58"/>
      <c r="E60" s="82"/>
      <c r="F60" s="89"/>
      <c r="G60" s="83"/>
      <c r="H60" s="84"/>
      <c r="I60" s="59">
        <v>0</v>
      </c>
      <c r="J60" s="59"/>
      <c r="K60" s="59"/>
      <c r="L60" s="59"/>
      <c r="M60" s="64"/>
      <c r="N60" s="64"/>
      <c r="P60" s="104">
        <f t="shared" si="62"/>
        <v>0</v>
      </c>
      <c r="Q60" s="64">
        <f t="shared" si="63"/>
        <v>0</v>
      </c>
      <c r="AI60" s="50"/>
      <c r="AJ60" s="50"/>
    </row>
    <row r="61" spans="1:36" s="49" customFormat="1" ht="13" x14ac:dyDescent="0.3">
      <c r="A61" s="61"/>
      <c r="B61" s="71" t="s">
        <v>630</v>
      </c>
      <c r="C61" s="61"/>
      <c r="D61" s="58"/>
      <c r="E61" s="82"/>
      <c r="F61" s="89"/>
      <c r="G61" s="83"/>
      <c r="H61" s="84"/>
      <c r="I61" s="59">
        <v>0</v>
      </c>
      <c r="J61" s="59"/>
      <c r="K61" s="59"/>
      <c r="L61" s="59"/>
      <c r="M61" s="64"/>
      <c r="N61" s="64"/>
      <c r="P61" s="104">
        <f t="shared" si="62"/>
        <v>0</v>
      </c>
      <c r="Q61" s="64">
        <f t="shared" si="63"/>
        <v>0</v>
      </c>
      <c r="AI61" s="50"/>
      <c r="AJ61" s="50"/>
    </row>
    <row r="62" spans="1:36" s="49" customFormat="1" ht="13" x14ac:dyDescent="0.3">
      <c r="A62" s="61"/>
      <c r="B62" s="71" t="s">
        <v>630</v>
      </c>
      <c r="C62" s="61"/>
      <c r="D62" s="58"/>
      <c r="E62" s="82"/>
      <c r="F62" s="89"/>
      <c r="G62" s="83"/>
      <c r="H62" s="84"/>
      <c r="I62" s="59">
        <v>0</v>
      </c>
      <c r="J62" s="59"/>
      <c r="K62" s="59"/>
      <c r="L62" s="59"/>
      <c r="M62" s="64"/>
      <c r="N62" s="64"/>
      <c r="P62" s="104">
        <f t="shared" si="62"/>
        <v>0</v>
      </c>
      <c r="Q62" s="64">
        <f t="shared" si="63"/>
        <v>0</v>
      </c>
      <c r="AI62" s="50"/>
      <c r="AJ62" s="50"/>
    </row>
    <row r="63" spans="1:36" s="49" customFormat="1" ht="13" x14ac:dyDescent="0.3">
      <c r="A63" s="61"/>
      <c r="B63" s="71" t="s">
        <v>630</v>
      </c>
      <c r="C63" s="61"/>
      <c r="D63" s="58"/>
      <c r="E63" s="82"/>
      <c r="F63" s="89"/>
      <c r="G63" s="83"/>
      <c r="H63" s="84"/>
      <c r="I63" s="59">
        <v>0</v>
      </c>
      <c r="J63" s="59"/>
      <c r="K63" s="59"/>
      <c r="L63" s="59"/>
      <c r="M63" s="64"/>
      <c r="N63" s="64"/>
      <c r="P63" s="104">
        <f t="shared" si="62"/>
        <v>0</v>
      </c>
      <c r="Q63" s="64">
        <f t="shared" si="63"/>
        <v>0</v>
      </c>
      <c r="AI63" s="50"/>
      <c r="AJ63" s="50"/>
    </row>
    <row r="64" spans="1:36" s="49" customFormat="1" ht="13" x14ac:dyDescent="0.3">
      <c r="A64" s="61"/>
      <c r="B64" s="71" t="s">
        <v>630</v>
      </c>
      <c r="C64" s="61"/>
      <c r="D64" s="58"/>
      <c r="E64" s="82"/>
      <c r="F64" s="89"/>
      <c r="G64" s="83"/>
      <c r="H64" s="84"/>
      <c r="I64" s="59">
        <v>0</v>
      </c>
      <c r="J64" s="59"/>
      <c r="K64" s="59"/>
      <c r="L64" s="59"/>
      <c r="M64" s="64"/>
      <c r="N64" s="64"/>
      <c r="P64" s="104">
        <f t="shared" si="62"/>
        <v>0</v>
      </c>
      <c r="Q64" s="64">
        <f t="shared" si="63"/>
        <v>0</v>
      </c>
      <c r="AI64" s="50"/>
      <c r="AJ64" s="50"/>
    </row>
    <row r="65" spans="1:36" s="49" customFormat="1" ht="13" x14ac:dyDescent="0.3">
      <c r="A65" s="61"/>
      <c r="B65" s="71" t="s">
        <v>630</v>
      </c>
      <c r="C65" s="61"/>
      <c r="D65" s="58"/>
      <c r="E65" s="82"/>
      <c r="F65" s="89"/>
      <c r="G65" s="83"/>
      <c r="H65" s="84"/>
      <c r="I65" s="59">
        <v>0</v>
      </c>
      <c r="J65" s="59"/>
      <c r="K65" s="59"/>
      <c r="L65" s="59"/>
      <c r="M65" s="64"/>
      <c r="N65" s="64"/>
      <c r="P65" s="104">
        <f t="shared" si="62"/>
        <v>0</v>
      </c>
      <c r="Q65" s="64">
        <f t="shared" si="63"/>
        <v>0</v>
      </c>
      <c r="AI65" s="50"/>
      <c r="AJ65" s="50"/>
    </row>
    <row r="66" spans="1:36" s="49" customFormat="1" ht="13" x14ac:dyDescent="0.3">
      <c r="A66" s="61"/>
      <c r="B66" s="71" t="s">
        <v>630</v>
      </c>
      <c r="C66" s="61"/>
      <c r="D66" s="58"/>
      <c r="E66" s="82"/>
      <c r="F66" s="89"/>
      <c r="G66" s="83"/>
      <c r="H66" s="84"/>
      <c r="I66" s="59">
        <v>0</v>
      </c>
      <c r="J66" s="59"/>
      <c r="K66" s="59"/>
      <c r="L66" s="59"/>
      <c r="M66" s="64"/>
      <c r="N66" s="64"/>
      <c r="P66" s="104">
        <f t="shared" si="62"/>
        <v>0</v>
      </c>
      <c r="Q66" s="64">
        <f t="shared" si="63"/>
        <v>0</v>
      </c>
      <c r="AI66" s="50"/>
      <c r="AJ66" s="50"/>
    </row>
    <row r="67" spans="1:36" s="49" customFormat="1" ht="13" x14ac:dyDescent="0.3">
      <c r="A67" s="61"/>
      <c r="B67" s="118" t="s">
        <v>627</v>
      </c>
      <c r="C67" s="61"/>
      <c r="D67" s="58"/>
      <c r="E67" s="82"/>
      <c r="F67" s="89"/>
      <c r="G67" s="83"/>
      <c r="H67" s="84"/>
      <c r="I67" s="63">
        <f>SUM(I59:I66)</f>
        <v>0</v>
      </c>
      <c r="J67" s="63">
        <f t="shared" ref="J67:N67" si="64">SUM(J59:J66)</f>
        <v>0</v>
      </c>
      <c r="K67" s="63">
        <f t="shared" si="64"/>
        <v>0</v>
      </c>
      <c r="L67" s="63">
        <f t="shared" ref="L67" si="65">SUM(L59:L66)</f>
        <v>0</v>
      </c>
      <c r="M67" s="63">
        <f t="shared" si="64"/>
        <v>0</v>
      </c>
      <c r="N67" s="63">
        <f t="shared" si="64"/>
        <v>0</v>
      </c>
      <c r="P67" s="103">
        <f t="shared" ref="P67" si="66">SUM(P59:P66)</f>
        <v>0</v>
      </c>
      <c r="Q67" s="63">
        <f>SUM(Q59:Q66)</f>
        <v>0</v>
      </c>
      <c r="AI67" s="50"/>
      <c r="AJ67" s="50"/>
    </row>
    <row r="68" spans="1:36" s="49" customFormat="1" ht="13" x14ac:dyDescent="0.3">
      <c r="A68" s="61"/>
      <c r="B68" s="118" t="s">
        <v>632</v>
      </c>
      <c r="C68" s="61"/>
      <c r="D68" s="58"/>
      <c r="E68" s="82"/>
      <c r="F68" s="89"/>
      <c r="G68" s="83"/>
      <c r="H68" s="84"/>
      <c r="I68" s="59">
        <f>I67-I56</f>
        <v>0</v>
      </c>
      <c r="J68" s="59"/>
      <c r="K68" s="59"/>
      <c r="L68" s="59"/>
      <c r="M68" s="59"/>
      <c r="N68" s="59"/>
      <c r="P68" s="101">
        <f>P67-P56</f>
        <v>0</v>
      </c>
      <c r="Q68" s="64">
        <f>P:P-I:I</f>
        <v>0</v>
      </c>
      <c r="AI68" s="50"/>
      <c r="AJ68" s="50"/>
    </row>
    <row r="69" spans="1:36" s="49" customFormat="1" ht="13" x14ac:dyDescent="0.3">
      <c r="A69" s="61"/>
      <c r="B69" s="54"/>
      <c r="C69" s="61"/>
      <c r="D69" s="58"/>
      <c r="E69" s="82"/>
      <c r="F69" s="89"/>
      <c r="G69" s="83"/>
      <c r="H69" s="84"/>
      <c r="I69" s="59"/>
      <c r="J69" s="59"/>
      <c r="K69" s="59"/>
      <c r="L69" s="59"/>
      <c r="M69" s="59"/>
      <c r="N69" s="59"/>
      <c r="P69" s="101"/>
      <c r="Q69" s="59"/>
      <c r="AI69" s="50"/>
      <c r="AJ69" s="50"/>
    </row>
    <row r="70" spans="1:36" s="49" customFormat="1" ht="13" x14ac:dyDescent="0.3">
      <c r="A70" s="61"/>
      <c r="B70" s="54"/>
      <c r="C70" s="61"/>
      <c r="D70" s="58"/>
      <c r="E70" s="82"/>
      <c r="F70" s="89"/>
      <c r="G70" s="83"/>
      <c r="H70" s="84"/>
      <c r="I70" s="59"/>
      <c r="J70" s="59"/>
      <c r="K70" s="59"/>
      <c r="L70" s="59"/>
      <c r="M70" s="59"/>
      <c r="N70" s="59"/>
      <c r="P70" s="101"/>
      <c r="Q70" s="59"/>
      <c r="AI70" s="50"/>
      <c r="AJ70" s="50"/>
    </row>
    <row r="71" spans="1:36" s="49" customFormat="1" ht="13" x14ac:dyDescent="0.3">
      <c r="A71" s="65"/>
      <c r="B71" s="57"/>
      <c r="C71" s="53"/>
      <c r="D71" s="66"/>
      <c r="E71" s="67"/>
      <c r="F71" s="68"/>
      <c r="G71" s="68"/>
      <c r="H71" s="68"/>
      <c r="I71" s="69"/>
      <c r="J71" s="48"/>
      <c r="K71" s="69"/>
      <c r="L71" s="69"/>
      <c r="M71" s="69"/>
      <c r="N71" s="69"/>
      <c r="P71" s="105"/>
      <c r="Q71" s="69"/>
      <c r="AI71" s="50"/>
      <c r="AJ71" s="50"/>
    </row>
    <row r="72" spans="1:36" s="49" customFormat="1" ht="13" x14ac:dyDescent="0.3">
      <c r="A72" s="56">
        <v>1000</v>
      </c>
      <c r="B72" s="57" t="s">
        <v>102</v>
      </c>
      <c r="C72" s="53"/>
      <c r="D72" s="70"/>
      <c r="E72" s="70"/>
      <c r="G72" s="90"/>
      <c r="H72" s="70"/>
      <c r="I72" s="64" t="s">
        <v>0</v>
      </c>
      <c r="J72" s="48"/>
      <c r="K72" s="64" t="s">
        <v>0</v>
      </c>
      <c r="L72" s="64" t="s">
        <v>0</v>
      </c>
      <c r="M72" s="64" t="s">
        <v>0</v>
      </c>
      <c r="N72" s="64" t="s">
        <v>0</v>
      </c>
      <c r="P72" s="104" t="s">
        <v>0</v>
      </c>
      <c r="Q72" s="64" t="s">
        <v>0</v>
      </c>
      <c r="AI72" s="50"/>
      <c r="AJ72" s="50"/>
    </row>
    <row r="73" spans="1:36" s="49" customFormat="1" x14ac:dyDescent="0.25">
      <c r="A73" s="53">
        <v>1001</v>
      </c>
      <c r="B73" s="71" t="s">
        <v>3</v>
      </c>
      <c r="C73" s="53" t="s">
        <v>302</v>
      </c>
      <c r="D73" s="70"/>
      <c r="E73" s="82">
        <v>1</v>
      </c>
      <c r="F73" s="49">
        <v>1</v>
      </c>
      <c r="G73" s="90" t="s">
        <v>101</v>
      </c>
      <c r="H73" s="70"/>
      <c r="I73" s="64">
        <f t="shared" ref="I73:I79" si="67">E73*F73*H73</f>
        <v>0</v>
      </c>
      <c r="J73" s="48"/>
      <c r="K73" s="64">
        <f>SUMIF(order!C:C,A:A,order!G:G)</f>
        <v>0</v>
      </c>
      <c r="L73" s="64">
        <f>SUMIF(order!C:C,A:A,order!H:H)</f>
        <v>0</v>
      </c>
      <c r="M73" s="64">
        <f t="shared" ref="M73:M79" si="68">K:K+L:L</f>
        <v>0</v>
      </c>
      <c r="N73" s="64">
        <f t="shared" ref="N73:N79" si="69">I:I-M:M</f>
        <v>0</v>
      </c>
      <c r="O73" s="72"/>
      <c r="P73" s="104">
        <f t="shared" ref="P73:P79" si="70">I:I</f>
        <v>0</v>
      </c>
      <c r="Q73" s="64">
        <f t="shared" ref="Q73:Q79" si="71">P:P-I:I</f>
        <v>0</v>
      </c>
      <c r="AI73" s="50"/>
      <c r="AJ73" s="50"/>
    </row>
    <row r="74" spans="1:36" s="49" customFormat="1" x14ac:dyDescent="0.25">
      <c r="A74" s="53">
        <v>1003</v>
      </c>
      <c r="B74" s="71" t="s">
        <v>4</v>
      </c>
      <c r="C74" s="53" t="s">
        <v>302</v>
      </c>
      <c r="D74" s="70"/>
      <c r="E74" s="82">
        <v>1</v>
      </c>
      <c r="F74" s="49">
        <v>1</v>
      </c>
      <c r="G74" s="90" t="s">
        <v>101</v>
      </c>
      <c r="H74" s="70"/>
      <c r="I74" s="64">
        <f t="shared" si="67"/>
        <v>0</v>
      </c>
      <c r="J74" s="48"/>
      <c r="K74" s="64">
        <f>SUMIF(order!C:C,A:A,order!G:G)</f>
        <v>0</v>
      </c>
      <c r="L74" s="64">
        <f>SUMIF(order!C:C,A:A,order!H:H)</f>
        <v>0</v>
      </c>
      <c r="M74" s="64">
        <f t="shared" si="68"/>
        <v>0</v>
      </c>
      <c r="N74" s="64">
        <f t="shared" si="69"/>
        <v>0</v>
      </c>
      <c r="P74" s="104">
        <f t="shared" si="70"/>
        <v>0</v>
      </c>
      <c r="Q74" s="64">
        <f t="shared" si="71"/>
        <v>0</v>
      </c>
      <c r="AI74" s="50"/>
      <c r="AJ74" s="50"/>
    </row>
    <row r="75" spans="1:36" s="49" customFormat="1" x14ac:dyDescent="0.25">
      <c r="A75" s="53">
        <v>1006</v>
      </c>
      <c r="B75" s="71" t="s">
        <v>5</v>
      </c>
      <c r="C75" s="53" t="s">
        <v>302</v>
      </c>
      <c r="D75" s="70"/>
      <c r="E75" s="82">
        <v>1</v>
      </c>
      <c r="F75" s="49">
        <v>1</v>
      </c>
      <c r="G75" s="90" t="s">
        <v>101</v>
      </c>
      <c r="H75" s="70"/>
      <c r="I75" s="64">
        <f t="shared" si="67"/>
        <v>0</v>
      </c>
      <c r="J75" s="48"/>
      <c r="K75" s="64">
        <f>SUMIF(order!C:C,A:A,order!G:G)</f>
        <v>0</v>
      </c>
      <c r="L75" s="64">
        <f>SUMIF(order!C:C,A:A,order!H:H)</f>
        <v>0</v>
      </c>
      <c r="M75" s="64">
        <f t="shared" si="68"/>
        <v>0</v>
      </c>
      <c r="N75" s="64">
        <f t="shared" si="69"/>
        <v>0</v>
      </c>
      <c r="P75" s="104">
        <f t="shared" si="70"/>
        <v>0</v>
      </c>
      <c r="Q75" s="64">
        <f t="shared" si="71"/>
        <v>0</v>
      </c>
      <c r="AI75" s="50"/>
      <c r="AJ75" s="50"/>
    </row>
    <row r="76" spans="1:36" s="49" customFormat="1" x14ac:dyDescent="0.25">
      <c r="A76" s="53">
        <v>1021</v>
      </c>
      <c r="B76" s="71" t="s">
        <v>215</v>
      </c>
      <c r="C76" s="53" t="s">
        <v>94</v>
      </c>
      <c r="D76" s="70"/>
      <c r="E76" s="82">
        <v>1</v>
      </c>
      <c r="F76" s="49">
        <v>1</v>
      </c>
      <c r="G76" s="90" t="s">
        <v>101</v>
      </c>
      <c r="H76" s="70"/>
      <c r="I76" s="64">
        <f t="shared" si="67"/>
        <v>0</v>
      </c>
      <c r="J76" s="48"/>
      <c r="K76" s="64">
        <f>SUMIF(order!C:C,A:A,order!G:G)</f>
        <v>0</v>
      </c>
      <c r="L76" s="64">
        <f>SUMIF(order!C:C,A:A,order!H:H)</f>
        <v>0</v>
      </c>
      <c r="M76" s="64">
        <f t="shared" si="68"/>
        <v>0</v>
      </c>
      <c r="N76" s="64">
        <f t="shared" si="69"/>
        <v>0</v>
      </c>
      <c r="P76" s="104">
        <f t="shared" si="70"/>
        <v>0</v>
      </c>
      <c r="Q76" s="64">
        <f t="shared" si="71"/>
        <v>0</v>
      </c>
      <c r="AI76" s="50"/>
      <c r="AJ76" s="50"/>
    </row>
    <row r="77" spans="1:36" s="49" customFormat="1" x14ac:dyDescent="0.25">
      <c r="A77" s="53" t="s">
        <v>636</v>
      </c>
      <c r="B77" s="71" t="s">
        <v>637</v>
      </c>
      <c r="C77" s="53" t="s">
        <v>94</v>
      </c>
      <c r="D77" s="70"/>
      <c r="E77" s="82">
        <v>1</v>
      </c>
      <c r="F77" s="49">
        <v>1</v>
      </c>
      <c r="G77" s="90" t="s">
        <v>101</v>
      </c>
      <c r="H77" s="70"/>
      <c r="I77" s="64">
        <f t="shared" ref="I77" si="72">E77*F77*H77</f>
        <v>0</v>
      </c>
      <c r="J77" s="48"/>
      <c r="K77" s="64">
        <f>SUMIF(order!C:C,A:A,order!G:G)</f>
        <v>0</v>
      </c>
      <c r="L77" s="64">
        <f>SUMIF(order!C:C,A:A,order!H:H)</f>
        <v>0</v>
      </c>
      <c r="M77" s="64">
        <f t="shared" si="68"/>
        <v>0</v>
      </c>
      <c r="N77" s="64">
        <f t="shared" si="69"/>
        <v>0</v>
      </c>
      <c r="P77" s="104">
        <f t="shared" si="70"/>
        <v>0</v>
      </c>
      <c r="Q77" s="64">
        <f t="shared" si="71"/>
        <v>0</v>
      </c>
      <c r="AI77" s="50"/>
      <c r="AJ77" s="50"/>
    </row>
    <row r="78" spans="1:36" s="49" customFormat="1" x14ac:dyDescent="0.25">
      <c r="A78" s="53">
        <v>1046</v>
      </c>
      <c r="B78" s="71" t="s">
        <v>620</v>
      </c>
      <c r="C78" s="53" t="s">
        <v>95</v>
      </c>
      <c r="D78" s="70"/>
      <c r="E78" s="82">
        <v>1</v>
      </c>
      <c r="F78" s="49">
        <v>1</v>
      </c>
      <c r="G78" s="90" t="s">
        <v>101</v>
      </c>
      <c r="H78" s="70"/>
      <c r="I78" s="64">
        <f t="shared" si="67"/>
        <v>0</v>
      </c>
      <c r="J78" s="48"/>
      <c r="K78" s="64">
        <f>SUMIF(order!C:C,A:A,order!G:G)</f>
        <v>0</v>
      </c>
      <c r="L78" s="64">
        <f>SUMIF(order!C:C,A:A,order!H:H)</f>
        <v>0</v>
      </c>
      <c r="M78" s="64">
        <f t="shared" si="68"/>
        <v>0</v>
      </c>
      <c r="N78" s="64">
        <f t="shared" si="69"/>
        <v>0</v>
      </c>
      <c r="P78" s="104">
        <f t="shared" si="70"/>
        <v>0</v>
      </c>
      <c r="Q78" s="64">
        <f t="shared" si="71"/>
        <v>0</v>
      </c>
      <c r="AI78" s="50"/>
      <c r="AJ78" s="50"/>
    </row>
    <row r="79" spans="1:36" s="49" customFormat="1" x14ac:dyDescent="0.25">
      <c r="A79" s="73">
        <v>1051</v>
      </c>
      <c r="B79" s="74" t="s">
        <v>216</v>
      </c>
      <c r="C79" s="53" t="s">
        <v>99</v>
      </c>
      <c r="D79" s="70"/>
      <c r="E79" s="82">
        <v>1</v>
      </c>
      <c r="F79" s="49">
        <v>1</v>
      </c>
      <c r="G79" s="90" t="s">
        <v>101</v>
      </c>
      <c r="H79" s="70"/>
      <c r="I79" s="64">
        <f t="shared" si="67"/>
        <v>0</v>
      </c>
      <c r="J79" s="48"/>
      <c r="K79" s="64">
        <f>SUMIF(order!C:C,A:A,order!G:G)</f>
        <v>0</v>
      </c>
      <c r="L79" s="64">
        <f>SUMIF(order!C:C,A:A,order!H:H)</f>
        <v>0</v>
      </c>
      <c r="M79" s="64">
        <f t="shared" si="68"/>
        <v>0</v>
      </c>
      <c r="N79" s="64">
        <f t="shared" si="69"/>
        <v>0</v>
      </c>
      <c r="P79" s="104">
        <f t="shared" si="70"/>
        <v>0</v>
      </c>
      <c r="Q79" s="64">
        <f t="shared" si="71"/>
        <v>0</v>
      </c>
      <c r="AI79" s="50"/>
      <c r="AJ79" s="50"/>
    </row>
    <row r="80" spans="1:36" s="49" customFormat="1" ht="13" x14ac:dyDescent="0.3">
      <c r="A80" s="53"/>
      <c r="B80" s="75" t="s">
        <v>133</v>
      </c>
      <c r="C80" s="53"/>
      <c r="D80" s="70"/>
      <c r="E80" s="70"/>
      <c r="G80" s="90"/>
      <c r="H80" s="70"/>
      <c r="I80" s="108">
        <f t="shared" ref="I80:N80" si="73">SUM(I73:I79)</f>
        <v>0</v>
      </c>
      <c r="J80" s="108">
        <f t="shared" si="73"/>
        <v>0</v>
      </c>
      <c r="K80" s="108">
        <f t="shared" si="73"/>
        <v>0</v>
      </c>
      <c r="L80" s="108">
        <f t="shared" si="73"/>
        <v>0</v>
      </c>
      <c r="M80" s="108">
        <f t="shared" si="73"/>
        <v>0</v>
      </c>
      <c r="N80" s="108">
        <f t="shared" si="73"/>
        <v>0</v>
      </c>
      <c r="O80" s="109"/>
      <c r="P80" s="110">
        <f>SUM(P73:P79)</f>
        <v>0</v>
      </c>
      <c r="Q80" s="108">
        <f>SUM(Q73:Q79)</f>
        <v>0</v>
      </c>
      <c r="AI80" s="50"/>
      <c r="AJ80" s="50"/>
    </row>
    <row r="81" spans="1:36" s="49" customFormat="1" x14ac:dyDescent="0.25">
      <c r="A81" s="53"/>
      <c r="B81" s="71"/>
      <c r="C81" s="53"/>
      <c r="D81" s="70"/>
      <c r="E81" s="70"/>
      <c r="G81" s="90"/>
      <c r="H81" s="70"/>
      <c r="I81" s="64"/>
      <c r="J81" s="48"/>
      <c r="K81" s="64"/>
      <c r="L81" s="64"/>
      <c r="M81" s="64"/>
      <c r="N81" s="64"/>
      <c r="P81" s="104"/>
      <c r="Q81" s="64"/>
      <c r="AI81" s="50"/>
      <c r="AJ81" s="50"/>
    </row>
    <row r="82" spans="1:36" s="49" customFormat="1" ht="13" x14ac:dyDescent="0.3">
      <c r="A82" s="56">
        <v>1100</v>
      </c>
      <c r="B82" s="57" t="s">
        <v>103</v>
      </c>
      <c r="C82" s="61"/>
      <c r="D82" s="70"/>
      <c r="E82" s="70"/>
      <c r="G82" s="90"/>
      <c r="H82" s="70"/>
      <c r="I82" s="64"/>
      <c r="J82" s="48"/>
      <c r="K82" s="64"/>
      <c r="L82" s="64"/>
      <c r="M82" s="64"/>
      <c r="N82" s="64"/>
      <c r="P82" s="104"/>
      <c r="Q82" s="64"/>
      <c r="AI82" s="50"/>
      <c r="AJ82" s="50"/>
    </row>
    <row r="83" spans="1:36" s="49" customFormat="1" x14ac:dyDescent="0.25">
      <c r="A83" s="53">
        <v>1101</v>
      </c>
      <c r="B83" s="74" t="s">
        <v>210</v>
      </c>
      <c r="C83" s="53" t="s">
        <v>298</v>
      </c>
      <c r="D83" s="70"/>
      <c r="E83" s="70">
        <v>1</v>
      </c>
      <c r="F83" s="49">
        <v>1</v>
      </c>
      <c r="G83" s="90" t="s">
        <v>101</v>
      </c>
      <c r="H83" s="70"/>
      <c r="I83" s="64">
        <f t="shared" ref="I83:I90" si="74">E83*F83*H83</f>
        <v>0</v>
      </c>
      <c r="J83" s="48"/>
      <c r="K83" s="64">
        <f>SUMIF(order!C:C,A:A,order!G:G)</f>
        <v>0</v>
      </c>
      <c r="L83" s="64">
        <f>SUMIF(order!C:C,A:A,order!H:H)</f>
        <v>0</v>
      </c>
      <c r="M83" s="64">
        <f t="shared" ref="M83:M90" si="75">K:K+L:L</f>
        <v>0</v>
      </c>
      <c r="N83" s="64">
        <f t="shared" ref="N83:N90" si="76">I:I-M:M</f>
        <v>0</v>
      </c>
      <c r="P83" s="104">
        <f t="shared" ref="P83:P90" si="77">I:I</f>
        <v>0</v>
      </c>
      <c r="Q83" s="64">
        <f t="shared" ref="Q83:Q90" si="78">P:P-I:I</f>
        <v>0</v>
      </c>
      <c r="AI83" s="50"/>
      <c r="AJ83" s="50"/>
    </row>
    <row r="84" spans="1:36" s="49" customFormat="1" x14ac:dyDescent="0.25">
      <c r="A84" s="73">
        <v>1102</v>
      </c>
      <c r="B84" s="74" t="s">
        <v>638</v>
      </c>
      <c r="C84" s="53" t="s">
        <v>298</v>
      </c>
      <c r="D84" s="70"/>
      <c r="E84" s="70">
        <v>1</v>
      </c>
      <c r="F84" s="49">
        <v>1</v>
      </c>
      <c r="G84" s="90" t="s">
        <v>101</v>
      </c>
      <c r="H84" s="70"/>
      <c r="I84" s="64">
        <f t="shared" ref="I84" si="79">E84*F84*H84</f>
        <v>0</v>
      </c>
      <c r="J84" s="48"/>
      <c r="K84" s="64">
        <f>SUMIF(order!C:C,A:A,order!G:G)</f>
        <v>0</v>
      </c>
      <c r="L84" s="64">
        <f>SUMIF(order!C:C,A:A,order!H:H)</f>
        <v>0</v>
      </c>
      <c r="M84" s="64">
        <f t="shared" si="75"/>
        <v>0</v>
      </c>
      <c r="N84" s="64">
        <f t="shared" si="76"/>
        <v>0</v>
      </c>
      <c r="P84" s="104">
        <f t="shared" si="77"/>
        <v>0</v>
      </c>
      <c r="Q84" s="64">
        <f t="shared" si="78"/>
        <v>0</v>
      </c>
      <c r="AI84" s="50"/>
      <c r="AJ84" s="50"/>
    </row>
    <row r="85" spans="1:36" s="49" customFormat="1" x14ac:dyDescent="0.25">
      <c r="A85" s="73">
        <v>1103</v>
      </c>
      <c r="B85" s="74" t="s">
        <v>217</v>
      </c>
      <c r="C85" s="53" t="s">
        <v>298</v>
      </c>
      <c r="D85" s="70"/>
      <c r="E85" s="70">
        <v>1</v>
      </c>
      <c r="F85" s="49">
        <v>1</v>
      </c>
      <c r="G85" s="90" t="s">
        <v>101</v>
      </c>
      <c r="H85" s="70"/>
      <c r="I85" s="64">
        <f t="shared" si="74"/>
        <v>0</v>
      </c>
      <c r="J85" s="48"/>
      <c r="K85" s="64">
        <f>SUMIF(order!C:C,A:A,order!G:G)</f>
        <v>0</v>
      </c>
      <c r="L85" s="64">
        <f>SUMIF(order!C:C,A:A,order!H:H)</f>
        <v>0</v>
      </c>
      <c r="M85" s="64">
        <f t="shared" si="75"/>
        <v>0</v>
      </c>
      <c r="N85" s="64">
        <f t="shared" si="76"/>
        <v>0</v>
      </c>
      <c r="P85" s="104">
        <f t="shared" si="77"/>
        <v>0</v>
      </c>
      <c r="Q85" s="64">
        <f t="shared" si="78"/>
        <v>0</v>
      </c>
      <c r="AI85" s="50"/>
      <c r="AJ85" s="50"/>
    </row>
    <row r="86" spans="1:36" s="49" customFormat="1" x14ac:dyDescent="0.25">
      <c r="A86" s="73">
        <v>1104</v>
      </c>
      <c r="B86" s="74" t="s">
        <v>143</v>
      </c>
      <c r="C86" s="53" t="s">
        <v>298</v>
      </c>
      <c r="D86" s="70"/>
      <c r="E86" s="70">
        <v>1</v>
      </c>
      <c r="F86" s="49">
        <v>1</v>
      </c>
      <c r="G86" s="90" t="s">
        <v>101</v>
      </c>
      <c r="H86" s="70"/>
      <c r="I86" s="64">
        <f t="shared" si="74"/>
        <v>0</v>
      </c>
      <c r="J86" s="48"/>
      <c r="K86" s="64">
        <f>SUMIF(order!C:C,A:A,order!G:G)</f>
        <v>0</v>
      </c>
      <c r="L86" s="64">
        <f>SUMIF(order!C:C,A:A,order!H:H)</f>
        <v>0</v>
      </c>
      <c r="M86" s="64">
        <f t="shared" si="75"/>
        <v>0</v>
      </c>
      <c r="N86" s="64">
        <f t="shared" si="76"/>
        <v>0</v>
      </c>
      <c r="P86" s="104">
        <f t="shared" si="77"/>
        <v>0</v>
      </c>
      <c r="Q86" s="64">
        <f t="shared" si="78"/>
        <v>0</v>
      </c>
      <c r="AI86" s="50"/>
      <c r="AJ86" s="50"/>
    </row>
    <row r="87" spans="1:36" s="49" customFormat="1" x14ac:dyDescent="0.25">
      <c r="A87" s="73">
        <v>1105</v>
      </c>
      <c r="B87" s="74" t="s">
        <v>144</v>
      </c>
      <c r="C87" s="53" t="s">
        <v>298</v>
      </c>
      <c r="D87" s="70"/>
      <c r="E87" s="70">
        <v>1</v>
      </c>
      <c r="F87" s="49">
        <v>1</v>
      </c>
      <c r="G87" s="90" t="s">
        <v>101</v>
      </c>
      <c r="H87" s="70"/>
      <c r="I87" s="64">
        <f t="shared" si="74"/>
        <v>0</v>
      </c>
      <c r="J87" s="48"/>
      <c r="K87" s="64">
        <f>SUMIF(order!C:C,A:A,order!G:G)</f>
        <v>0</v>
      </c>
      <c r="L87" s="64">
        <f>SUMIF(order!C:C,A:A,order!H:H)</f>
        <v>0</v>
      </c>
      <c r="M87" s="64">
        <f t="shared" si="75"/>
        <v>0</v>
      </c>
      <c r="N87" s="64">
        <f t="shared" si="76"/>
        <v>0</v>
      </c>
      <c r="P87" s="104">
        <f t="shared" si="77"/>
        <v>0</v>
      </c>
      <c r="Q87" s="64">
        <f t="shared" si="78"/>
        <v>0</v>
      </c>
      <c r="AI87" s="50"/>
      <c r="AJ87" s="50"/>
    </row>
    <row r="88" spans="1:36" s="49" customFormat="1" x14ac:dyDescent="0.25">
      <c r="A88" s="53">
        <v>1109</v>
      </c>
      <c r="B88" s="74" t="s">
        <v>6</v>
      </c>
      <c r="C88" s="53" t="s">
        <v>298</v>
      </c>
      <c r="D88" s="70"/>
      <c r="E88" s="70">
        <v>1</v>
      </c>
      <c r="F88" s="49">
        <v>1</v>
      </c>
      <c r="G88" s="90" t="s">
        <v>101</v>
      </c>
      <c r="H88" s="70"/>
      <c r="I88" s="64">
        <f t="shared" si="74"/>
        <v>0</v>
      </c>
      <c r="J88" s="48"/>
      <c r="K88" s="64">
        <f>SUMIF(order!C:C,A:A,order!G:G)</f>
        <v>0</v>
      </c>
      <c r="L88" s="64">
        <f>SUMIF(order!C:C,A:A,order!H:H)</f>
        <v>0</v>
      </c>
      <c r="M88" s="64">
        <f t="shared" si="75"/>
        <v>0</v>
      </c>
      <c r="N88" s="64">
        <f t="shared" si="76"/>
        <v>0</v>
      </c>
      <c r="P88" s="104">
        <f t="shared" si="77"/>
        <v>0</v>
      </c>
      <c r="Q88" s="64">
        <f t="shared" si="78"/>
        <v>0</v>
      </c>
      <c r="AI88" s="50"/>
      <c r="AJ88" s="50"/>
    </row>
    <row r="89" spans="1:36" s="49" customFormat="1" x14ac:dyDescent="0.25">
      <c r="A89" s="53">
        <v>1110</v>
      </c>
      <c r="B89" s="74" t="s">
        <v>7</v>
      </c>
      <c r="C89" s="53" t="s">
        <v>298</v>
      </c>
      <c r="D89" s="70"/>
      <c r="E89" s="70">
        <v>1</v>
      </c>
      <c r="F89" s="49">
        <v>1</v>
      </c>
      <c r="G89" s="90" t="s">
        <v>101</v>
      </c>
      <c r="H89" s="70"/>
      <c r="I89" s="64">
        <f t="shared" si="74"/>
        <v>0</v>
      </c>
      <c r="J89" s="48"/>
      <c r="K89" s="64">
        <f>SUMIF(order!C:C,A:A,order!G:G)</f>
        <v>0</v>
      </c>
      <c r="L89" s="64">
        <f>SUMIF(order!C:C,A:A,order!H:H)</f>
        <v>0</v>
      </c>
      <c r="M89" s="64">
        <f t="shared" si="75"/>
        <v>0</v>
      </c>
      <c r="N89" s="64">
        <f t="shared" si="76"/>
        <v>0</v>
      </c>
      <c r="P89" s="104">
        <f t="shared" si="77"/>
        <v>0</v>
      </c>
      <c r="Q89" s="64">
        <f t="shared" si="78"/>
        <v>0</v>
      </c>
      <c r="AI89" s="50"/>
      <c r="AJ89" s="50"/>
    </row>
    <row r="90" spans="1:36" s="49" customFormat="1" x14ac:dyDescent="0.25">
      <c r="A90" s="53">
        <v>1111</v>
      </c>
      <c r="B90" s="74" t="s">
        <v>8</v>
      </c>
      <c r="C90" s="53" t="s">
        <v>298</v>
      </c>
      <c r="D90" s="70"/>
      <c r="E90" s="70">
        <v>1</v>
      </c>
      <c r="F90" s="49">
        <v>1</v>
      </c>
      <c r="G90" s="90" t="s">
        <v>101</v>
      </c>
      <c r="H90" s="70"/>
      <c r="I90" s="64">
        <f t="shared" si="74"/>
        <v>0</v>
      </c>
      <c r="J90" s="48"/>
      <c r="K90" s="64">
        <f>SUMIF(order!C:C,A:A,order!G:G)</f>
        <v>0</v>
      </c>
      <c r="L90" s="64">
        <f>SUMIF(order!C:C,A:A,order!H:H)</f>
        <v>0</v>
      </c>
      <c r="M90" s="64">
        <f t="shared" si="75"/>
        <v>0</v>
      </c>
      <c r="N90" s="64">
        <f t="shared" si="76"/>
        <v>0</v>
      </c>
      <c r="P90" s="104">
        <f t="shared" si="77"/>
        <v>0</v>
      </c>
      <c r="Q90" s="64">
        <f t="shared" si="78"/>
        <v>0</v>
      </c>
      <c r="AI90" s="50"/>
      <c r="AJ90" s="50"/>
    </row>
    <row r="91" spans="1:36" s="49" customFormat="1" ht="13" x14ac:dyDescent="0.3">
      <c r="A91" s="53"/>
      <c r="B91" s="75" t="s">
        <v>133</v>
      </c>
      <c r="C91" s="53"/>
      <c r="D91" s="70"/>
      <c r="E91" s="70"/>
      <c r="G91" s="90"/>
      <c r="H91" s="70"/>
      <c r="I91" s="108">
        <f t="shared" ref="I91:N91" si="80">SUM(I83:I90)</f>
        <v>0</v>
      </c>
      <c r="J91" s="108">
        <f t="shared" si="80"/>
        <v>0</v>
      </c>
      <c r="K91" s="108">
        <f t="shared" si="80"/>
        <v>0</v>
      </c>
      <c r="L91" s="108">
        <f t="shared" ref="L91" si="81">SUM(L83:L90)</f>
        <v>0</v>
      </c>
      <c r="M91" s="108">
        <f t="shared" si="80"/>
        <v>0</v>
      </c>
      <c r="N91" s="108">
        <f t="shared" si="80"/>
        <v>0</v>
      </c>
      <c r="O91" s="109"/>
      <c r="P91" s="110">
        <f>SUM(P83:P90)</f>
        <v>0</v>
      </c>
      <c r="Q91" s="108">
        <f t="shared" ref="Q91" si="82">SUM(Q83:Q90)</f>
        <v>0</v>
      </c>
      <c r="AI91" s="50"/>
      <c r="AJ91" s="50"/>
    </row>
    <row r="92" spans="1:36" s="49" customFormat="1" ht="13" x14ac:dyDescent="0.3">
      <c r="A92" s="53"/>
      <c r="B92" s="75"/>
      <c r="C92" s="53"/>
      <c r="D92" s="70"/>
      <c r="E92" s="70"/>
      <c r="G92" s="90"/>
      <c r="H92" s="70"/>
      <c r="I92" s="59"/>
      <c r="J92" s="59"/>
      <c r="K92" s="59"/>
      <c r="L92" s="59"/>
      <c r="M92" s="59"/>
      <c r="N92" s="59"/>
      <c r="P92" s="101"/>
      <c r="Q92" s="59"/>
      <c r="AI92" s="50"/>
      <c r="AJ92" s="50"/>
    </row>
    <row r="93" spans="1:36" s="49" customFormat="1" ht="13" x14ac:dyDescent="0.3">
      <c r="A93" s="56">
        <v>1200</v>
      </c>
      <c r="B93" s="57" t="s">
        <v>645</v>
      </c>
      <c r="C93" s="61"/>
      <c r="D93" s="70"/>
      <c r="E93" s="70"/>
      <c r="G93" s="90"/>
      <c r="H93" s="70"/>
      <c r="I93" s="64"/>
      <c r="J93" s="48"/>
      <c r="K93" s="64"/>
      <c r="L93" s="64"/>
      <c r="M93" s="64"/>
      <c r="N93" s="64"/>
      <c r="P93" s="104"/>
      <c r="Q93" s="64"/>
      <c r="AI93" s="50"/>
      <c r="AJ93" s="50"/>
    </row>
    <row r="94" spans="1:36" s="49" customFormat="1" x14ac:dyDescent="0.25">
      <c r="A94" s="53" t="s">
        <v>639</v>
      </c>
      <c r="B94" s="71" t="s">
        <v>640</v>
      </c>
      <c r="C94" s="53" t="s">
        <v>287</v>
      </c>
      <c r="D94" s="70"/>
      <c r="E94" s="70">
        <v>1</v>
      </c>
      <c r="F94" s="49">
        <v>1</v>
      </c>
      <c r="G94" s="90" t="s">
        <v>101</v>
      </c>
      <c r="H94" s="70"/>
      <c r="I94" s="64">
        <f t="shared" ref="I94:I95" si="83">E94*F94*H94</f>
        <v>0</v>
      </c>
      <c r="J94" s="48"/>
      <c r="K94" s="64">
        <f>SUMIF(order!C:C,A:A,order!G:G)</f>
        <v>0</v>
      </c>
      <c r="L94" s="64">
        <f>SUMIF(order!C:C,A:A,order!H:H)</f>
        <v>0</v>
      </c>
      <c r="M94" s="64">
        <f>K:K+L:L</f>
        <v>0</v>
      </c>
      <c r="N94" s="64">
        <f>I:I-M:M</f>
        <v>0</v>
      </c>
      <c r="P94" s="104">
        <f>I:I</f>
        <v>0</v>
      </c>
      <c r="Q94" s="64">
        <f>P:P-I:I</f>
        <v>0</v>
      </c>
      <c r="AI94" s="50"/>
      <c r="AJ94" s="50"/>
    </row>
    <row r="95" spans="1:36" s="49" customFormat="1" x14ac:dyDescent="0.25">
      <c r="A95" s="53" t="s">
        <v>643</v>
      </c>
      <c r="B95" s="71" t="s">
        <v>641</v>
      </c>
      <c r="C95" s="53" t="s">
        <v>287</v>
      </c>
      <c r="D95" s="70"/>
      <c r="E95" s="70">
        <v>1</v>
      </c>
      <c r="F95" s="49">
        <v>1</v>
      </c>
      <c r="G95" s="90" t="s">
        <v>101</v>
      </c>
      <c r="H95" s="70"/>
      <c r="I95" s="64">
        <f t="shared" si="83"/>
        <v>0</v>
      </c>
      <c r="J95" s="48"/>
      <c r="K95" s="64">
        <f>SUMIF(order!C:C,A:A,order!G:G)</f>
        <v>0</v>
      </c>
      <c r="L95" s="64">
        <f>SUMIF(order!C:C,A:A,order!H:H)</f>
        <v>0</v>
      </c>
      <c r="M95" s="64">
        <f>K:K+L:L</f>
        <v>0</v>
      </c>
      <c r="N95" s="64">
        <f>I:I-M:M</f>
        <v>0</v>
      </c>
      <c r="P95" s="104">
        <f>I:I</f>
        <v>0</v>
      </c>
      <c r="Q95" s="64">
        <f>P:P-I:I</f>
        <v>0</v>
      </c>
      <c r="AI95" s="50"/>
      <c r="AJ95" s="50"/>
    </row>
    <row r="96" spans="1:36" s="49" customFormat="1" x14ac:dyDescent="0.25">
      <c r="A96" s="53" t="s">
        <v>644</v>
      </c>
      <c r="B96" s="71" t="s">
        <v>642</v>
      </c>
      <c r="C96" s="53" t="s">
        <v>287</v>
      </c>
      <c r="D96" s="70"/>
      <c r="E96" s="70">
        <v>1</v>
      </c>
      <c r="F96" s="49">
        <v>1</v>
      </c>
      <c r="G96" s="90" t="s">
        <v>101</v>
      </c>
      <c r="H96" s="70"/>
      <c r="I96" s="64">
        <f t="shared" ref="I96" si="84">E96*F96*H96</f>
        <v>0</v>
      </c>
      <c r="J96" s="48"/>
      <c r="K96" s="64">
        <f>SUMIF(order!C:C,A:A,order!G:G)</f>
        <v>0</v>
      </c>
      <c r="L96" s="64">
        <f>SUMIF(order!C:C,A:A,order!H:H)</f>
        <v>0</v>
      </c>
      <c r="M96" s="64">
        <f>K:K+L:L</f>
        <v>0</v>
      </c>
      <c r="N96" s="64">
        <f>I:I-M:M</f>
        <v>0</v>
      </c>
      <c r="P96" s="104">
        <f>I:I</f>
        <v>0</v>
      </c>
      <c r="Q96" s="64">
        <f>P:P-I:I</f>
        <v>0</v>
      </c>
      <c r="AI96" s="50"/>
      <c r="AJ96" s="50"/>
    </row>
    <row r="97" spans="1:36" s="49" customFormat="1" ht="13" x14ac:dyDescent="0.3">
      <c r="A97" s="53"/>
      <c r="B97" s="75" t="s">
        <v>133</v>
      </c>
      <c r="C97" s="53"/>
      <c r="D97" s="70"/>
      <c r="E97" s="70"/>
      <c r="G97" s="90"/>
      <c r="H97" s="70"/>
      <c r="I97" s="108">
        <f t="shared" ref="I97:N97" si="85">SUM(I94:I96)</f>
        <v>0</v>
      </c>
      <c r="J97" s="108">
        <f t="shared" si="85"/>
        <v>0</v>
      </c>
      <c r="K97" s="108">
        <f t="shared" si="85"/>
        <v>0</v>
      </c>
      <c r="L97" s="108">
        <f t="shared" si="85"/>
        <v>0</v>
      </c>
      <c r="M97" s="108">
        <f t="shared" si="85"/>
        <v>0</v>
      </c>
      <c r="N97" s="108">
        <f t="shared" si="85"/>
        <v>0</v>
      </c>
      <c r="O97" s="109"/>
      <c r="P97" s="110">
        <f>SUM(P94:P96)</f>
        <v>0</v>
      </c>
      <c r="Q97" s="108">
        <f>SUM(Q94:Q96)</f>
        <v>0</v>
      </c>
      <c r="AI97" s="50"/>
      <c r="AJ97" s="50"/>
    </row>
    <row r="98" spans="1:36" s="49" customFormat="1" ht="13" x14ac:dyDescent="0.3">
      <c r="A98" s="53"/>
      <c r="B98" s="75"/>
      <c r="C98" s="53"/>
      <c r="D98" s="70"/>
      <c r="E98" s="70"/>
      <c r="G98" s="90"/>
      <c r="H98" s="70"/>
      <c r="I98" s="59"/>
      <c r="J98" s="59"/>
      <c r="K98" s="59"/>
      <c r="L98" s="59"/>
      <c r="M98" s="59"/>
      <c r="N98" s="59"/>
      <c r="P98" s="101"/>
      <c r="Q98" s="59"/>
      <c r="AI98" s="50"/>
      <c r="AJ98" s="50"/>
    </row>
    <row r="99" spans="1:36" s="49" customFormat="1" ht="13" x14ac:dyDescent="0.3">
      <c r="A99" s="56">
        <v>1300</v>
      </c>
      <c r="B99" s="57" t="s">
        <v>9</v>
      </c>
      <c r="C99" s="61"/>
      <c r="D99" s="70"/>
      <c r="E99" s="70"/>
      <c r="G99" s="90"/>
      <c r="H99" s="70"/>
      <c r="I99" s="64"/>
      <c r="J99" s="48"/>
      <c r="K99" s="64"/>
      <c r="L99" s="64"/>
      <c r="M99" s="64"/>
      <c r="N99" s="64"/>
      <c r="P99" s="104"/>
      <c r="Q99" s="64"/>
      <c r="AI99" s="50"/>
      <c r="AJ99" s="50"/>
    </row>
    <row r="100" spans="1:36" s="49" customFormat="1" x14ac:dyDescent="0.25">
      <c r="A100" s="53">
        <v>1301</v>
      </c>
      <c r="B100" s="71" t="s">
        <v>9</v>
      </c>
      <c r="C100" s="53" t="s">
        <v>287</v>
      </c>
      <c r="D100" s="70"/>
      <c r="E100" s="70">
        <v>1</v>
      </c>
      <c r="F100" s="49">
        <v>1</v>
      </c>
      <c r="G100" s="90" t="s">
        <v>101</v>
      </c>
      <c r="H100" s="70"/>
      <c r="I100" s="64">
        <f>SUMPRODUCT(E100:E103,F100:F103,H100:H103)</f>
        <v>0</v>
      </c>
      <c r="J100" s="48"/>
      <c r="K100" s="64">
        <f>SUMIF(order!C:C,A:A,order!G:G)</f>
        <v>0</v>
      </c>
      <c r="L100" s="64">
        <f>SUMIF(order!C:C,A:A,order!H:H)</f>
        <v>0</v>
      </c>
      <c r="M100" s="64">
        <f>K:K+L:L</f>
        <v>0</v>
      </c>
      <c r="N100" s="64">
        <f>I:I-M:M</f>
        <v>0</v>
      </c>
      <c r="P100" s="104">
        <f>I:I</f>
        <v>0</v>
      </c>
      <c r="Q100" s="64">
        <f>P:P-I:I</f>
        <v>0</v>
      </c>
      <c r="AI100" s="50"/>
      <c r="AJ100" s="50"/>
    </row>
    <row r="101" spans="1:36" s="49" customFormat="1" ht="13" x14ac:dyDescent="0.3">
      <c r="A101" s="53"/>
      <c r="B101" s="91" t="s">
        <v>633</v>
      </c>
      <c r="C101" s="53"/>
      <c r="D101" s="70"/>
      <c r="E101" s="70">
        <v>1</v>
      </c>
      <c r="F101" s="49">
        <v>1</v>
      </c>
      <c r="G101" s="90" t="s">
        <v>140</v>
      </c>
      <c r="H101" s="70"/>
      <c r="I101" s="64"/>
      <c r="J101" s="48"/>
      <c r="K101" s="64"/>
      <c r="L101" s="64"/>
      <c r="M101" s="64"/>
      <c r="N101" s="64"/>
      <c r="P101" s="104"/>
      <c r="Q101" s="64"/>
      <c r="AI101" s="50"/>
      <c r="AJ101" s="50"/>
    </row>
    <row r="102" spans="1:36" s="49" customFormat="1" ht="13" x14ac:dyDescent="0.3">
      <c r="A102" s="53"/>
      <c r="B102" s="91" t="s">
        <v>634</v>
      </c>
      <c r="C102" s="53"/>
      <c r="D102" s="70"/>
      <c r="E102" s="70">
        <v>1</v>
      </c>
      <c r="F102" s="49">
        <v>1</v>
      </c>
      <c r="G102" s="90" t="s">
        <v>140</v>
      </c>
      <c r="H102" s="70"/>
      <c r="I102" s="64"/>
      <c r="J102" s="48"/>
      <c r="K102" s="64"/>
      <c r="L102" s="64"/>
      <c r="M102" s="64"/>
      <c r="N102" s="64"/>
      <c r="P102" s="104"/>
      <c r="Q102" s="64"/>
      <c r="AI102" s="50"/>
      <c r="AJ102" s="50"/>
    </row>
    <row r="103" spans="1:36" s="49" customFormat="1" ht="13" x14ac:dyDescent="0.3">
      <c r="A103" s="53"/>
      <c r="B103" s="91" t="s">
        <v>635</v>
      </c>
      <c r="C103" s="53"/>
      <c r="D103" s="70"/>
      <c r="E103" s="70">
        <v>1</v>
      </c>
      <c r="F103" s="49">
        <v>1</v>
      </c>
      <c r="G103" s="90" t="s">
        <v>140</v>
      </c>
      <c r="H103" s="70"/>
      <c r="I103" s="64"/>
      <c r="J103" s="48"/>
      <c r="K103" s="64"/>
      <c r="L103" s="64"/>
      <c r="M103" s="64"/>
      <c r="N103" s="64"/>
      <c r="P103" s="104"/>
      <c r="Q103" s="64"/>
      <c r="AI103" s="50"/>
      <c r="AJ103" s="50"/>
    </row>
    <row r="104" spans="1:36" s="49" customFormat="1" x14ac:dyDescent="0.25">
      <c r="A104" s="53">
        <v>1306</v>
      </c>
      <c r="B104" s="71" t="s">
        <v>199</v>
      </c>
      <c r="C104" s="53" t="s">
        <v>287</v>
      </c>
      <c r="D104" s="70"/>
      <c r="E104" s="70">
        <v>1</v>
      </c>
      <c r="F104" s="49">
        <v>1</v>
      </c>
      <c r="G104" s="90" t="s">
        <v>101</v>
      </c>
      <c r="H104" s="70"/>
      <c r="I104" s="64">
        <f t="shared" ref="I104" si="86">E104*F104*H104</f>
        <v>0</v>
      </c>
      <c r="J104" s="48"/>
      <c r="K104" s="64">
        <f>SUMIF(order!C:C,A:A,order!G:G)</f>
        <v>0</v>
      </c>
      <c r="L104" s="64">
        <f>SUMIF(order!C:C,A:A,order!H:H)</f>
        <v>0</v>
      </c>
      <c r="M104" s="64">
        <f>K:K+L:L</f>
        <v>0</v>
      </c>
      <c r="N104" s="64">
        <f>I:I-M:M</f>
        <v>0</v>
      </c>
      <c r="P104" s="104">
        <f>I:I</f>
        <v>0</v>
      </c>
      <c r="Q104" s="64">
        <f>P:P-I:I</f>
        <v>0</v>
      </c>
      <c r="AI104" s="50"/>
      <c r="AJ104" s="50"/>
    </row>
    <row r="105" spans="1:36" s="49" customFormat="1" x14ac:dyDescent="0.25">
      <c r="A105" s="53" t="s">
        <v>651</v>
      </c>
      <c r="B105" s="71" t="s">
        <v>4</v>
      </c>
      <c r="C105" s="53" t="s">
        <v>287</v>
      </c>
      <c r="D105" s="70"/>
      <c r="E105" s="70">
        <v>1</v>
      </c>
      <c r="F105" s="49">
        <v>1</v>
      </c>
      <c r="G105" s="90" t="s">
        <v>101</v>
      </c>
      <c r="H105" s="70"/>
      <c r="I105" s="64">
        <f t="shared" ref="I105" si="87">E105*F105*H105</f>
        <v>0</v>
      </c>
      <c r="J105" s="48"/>
      <c r="K105" s="64">
        <f>SUMIF(order!C:C,A:A,order!G:G)</f>
        <v>0</v>
      </c>
      <c r="L105" s="64">
        <f>SUMIF(order!C:C,A:A,order!H:H)</f>
        <v>0</v>
      </c>
      <c r="M105" s="64">
        <f>K:K+L:L</f>
        <v>0</v>
      </c>
      <c r="N105" s="64">
        <f>I:I-M:M</f>
        <v>0</v>
      </c>
      <c r="P105" s="104">
        <f>I:I</f>
        <v>0</v>
      </c>
      <c r="Q105" s="64">
        <f>P:P-I:I</f>
        <v>0</v>
      </c>
      <c r="AI105" s="50"/>
      <c r="AJ105" s="50"/>
    </row>
    <row r="106" spans="1:36" s="49" customFormat="1" ht="13" x14ac:dyDescent="0.3">
      <c r="A106" s="53"/>
      <c r="B106" s="75" t="s">
        <v>133</v>
      </c>
      <c r="C106" s="53"/>
      <c r="D106" s="70"/>
      <c r="E106" s="70"/>
      <c r="G106" s="90"/>
      <c r="H106" s="70"/>
      <c r="I106" s="108">
        <f t="shared" ref="I106:N106" si="88">SUM(I100:I105)</f>
        <v>0</v>
      </c>
      <c r="J106" s="108">
        <f t="shared" si="88"/>
        <v>0</v>
      </c>
      <c r="K106" s="108">
        <f t="shared" si="88"/>
        <v>0</v>
      </c>
      <c r="L106" s="108">
        <f t="shared" ref="L106" si="89">SUM(L100:L105)</f>
        <v>0</v>
      </c>
      <c r="M106" s="108">
        <f t="shared" si="88"/>
        <v>0</v>
      </c>
      <c r="N106" s="108">
        <f t="shared" si="88"/>
        <v>0</v>
      </c>
      <c r="O106" s="109"/>
      <c r="P106" s="110">
        <f>SUM(P100:P105)</f>
        <v>0</v>
      </c>
      <c r="Q106" s="108">
        <f>SUM(Q100:Q105)</f>
        <v>0</v>
      </c>
      <c r="AI106" s="50"/>
      <c r="AJ106" s="50"/>
    </row>
    <row r="107" spans="1:36" s="49" customFormat="1" x14ac:dyDescent="0.25">
      <c r="A107" s="53"/>
      <c r="B107" s="71"/>
      <c r="C107" s="53"/>
      <c r="D107" s="70"/>
      <c r="E107" s="70"/>
      <c r="H107" s="70"/>
      <c r="I107" s="64"/>
      <c r="J107" s="48"/>
      <c r="K107" s="64"/>
      <c r="L107" s="64"/>
      <c r="M107" s="64"/>
      <c r="N107" s="64"/>
      <c r="P107" s="104"/>
      <c r="Q107" s="64"/>
      <c r="AI107" s="50"/>
      <c r="AJ107" s="50"/>
    </row>
    <row r="108" spans="1:36" s="49" customFormat="1" ht="13" x14ac:dyDescent="0.3">
      <c r="A108" s="56">
        <v>1400</v>
      </c>
      <c r="B108" s="57" t="s">
        <v>104</v>
      </c>
      <c r="C108" s="61"/>
      <c r="D108" s="70"/>
      <c r="E108" s="70"/>
      <c r="G108" s="90"/>
      <c r="H108" s="70"/>
      <c r="I108" s="51" t="s">
        <v>0</v>
      </c>
      <c r="J108" s="48"/>
      <c r="K108" s="51" t="s">
        <v>0</v>
      </c>
      <c r="L108" s="51" t="s">
        <v>0</v>
      </c>
      <c r="M108" s="51" t="s">
        <v>0</v>
      </c>
      <c r="N108" s="51" t="s">
        <v>0</v>
      </c>
      <c r="P108" s="100" t="s">
        <v>0</v>
      </c>
      <c r="Q108" s="51" t="s">
        <v>0</v>
      </c>
      <c r="AI108" s="50"/>
      <c r="AJ108" s="50"/>
    </row>
    <row r="109" spans="1:36" s="49" customFormat="1" x14ac:dyDescent="0.25">
      <c r="A109" s="53">
        <v>1401</v>
      </c>
      <c r="B109" s="71" t="s">
        <v>10</v>
      </c>
      <c r="C109" s="53" t="s">
        <v>94</v>
      </c>
      <c r="D109" s="70"/>
      <c r="E109" s="70">
        <v>1</v>
      </c>
      <c r="F109" s="49">
        <v>1</v>
      </c>
      <c r="G109" s="90" t="s">
        <v>140</v>
      </c>
      <c r="H109" s="70"/>
      <c r="I109" s="64">
        <f t="shared" ref="I109:I125" si="90">E109*F109*H109</f>
        <v>0</v>
      </c>
      <c r="J109" s="48"/>
      <c r="K109" s="64">
        <f>SUMIF(order!C:C,A:A,order!G:G)</f>
        <v>0</v>
      </c>
      <c r="L109" s="64">
        <f>SUMIF(order!C:C,A:A,order!H:H)</f>
        <v>0</v>
      </c>
      <c r="M109" s="64">
        <f t="shared" ref="M109:M125" si="91">K:K+L:L</f>
        <v>0</v>
      </c>
      <c r="N109" s="64">
        <f t="shared" ref="N109:N125" si="92">I:I-M:M</f>
        <v>0</v>
      </c>
      <c r="P109" s="104">
        <f t="shared" ref="P109:P125" si="93">I:I</f>
        <v>0</v>
      </c>
      <c r="Q109" s="64">
        <f t="shared" ref="Q109:Q125" si="94">P:P-I:I</f>
        <v>0</v>
      </c>
      <c r="AI109" s="50"/>
      <c r="AJ109" s="50"/>
    </row>
    <row r="110" spans="1:36" s="49" customFormat="1" x14ac:dyDescent="0.25">
      <c r="A110" s="53">
        <v>1402</v>
      </c>
      <c r="B110" s="71" t="s">
        <v>11</v>
      </c>
      <c r="C110" s="53" t="s">
        <v>94</v>
      </c>
      <c r="D110" s="70"/>
      <c r="E110" s="70">
        <v>1</v>
      </c>
      <c r="F110" s="49">
        <v>1</v>
      </c>
      <c r="G110" s="90" t="s">
        <v>140</v>
      </c>
      <c r="H110" s="70"/>
      <c r="I110" s="64">
        <f t="shared" si="90"/>
        <v>0</v>
      </c>
      <c r="J110" s="48"/>
      <c r="K110" s="64">
        <f>SUMIF(order!C:C,A:A,order!G:G)</f>
        <v>0</v>
      </c>
      <c r="L110" s="64">
        <f>SUMIF(order!C:C,A:A,order!H:H)</f>
        <v>0</v>
      </c>
      <c r="M110" s="64">
        <f t="shared" si="91"/>
        <v>0</v>
      </c>
      <c r="N110" s="64">
        <f t="shared" si="92"/>
        <v>0</v>
      </c>
      <c r="P110" s="104">
        <f t="shared" si="93"/>
        <v>0</v>
      </c>
      <c r="Q110" s="64">
        <f t="shared" si="94"/>
        <v>0</v>
      </c>
      <c r="AI110" s="50"/>
      <c r="AJ110" s="50"/>
    </row>
    <row r="111" spans="1:36" s="49" customFormat="1" x14ac:dyDescent="0.25">
      <c r="A111" s="53">
        <v>1403</v>
      </c>
      <c r="B111" s="71" t="s">
        <v>12</v>
      </c>
      <c r="C111" s="53" t="s">
        <v>94</v>
      </c>
      <c r="D111" s="70"/>
      <c r="E111" s="70">
        <v>1</v>
      </c>
      <c r="F111" s="49">
        <v>1</v>
      </c>
      <c r="G111" s="90" t="s">
        <v>140</v>
      </c>
      <c r="H111" s="70"/>
      <c r="I111" s="64">
        <f t="shared" si="90"/>
        <v>0</v>
      </c>
      <c r="J111" s="48"/>
      <c r="K111" s="64">
        <f>SUMIF(order!C:C,A:A,order!G:G)</f>
        <v>0</v>
      </c>
      <c r="L111" s="64">
        <f>SUMIF(order!C:C,A:A,order!H:H)</f>
        <v>0</v>
      </c>
      <c r="M111" s="64">
        <f t="shared" si="91"/>
        <v>0</v>
      </c>
      <c r="N111" s="64">
        <f t="shared" si="92"/>
        <v>0</v>
      </c>
      <c r="P111" s="104">
        <f t="shared" si="93"/>
        <v>0</v>
      </c>
      <c r="Q111" s="64">
        <f t="shared" si="94"/>
        <v>0</v>
      </c>
      <c r="AI111" s="50"/>
      <c r="AJ111" s="50"/>
    </row>
    <row r="112" spans="1:36" s="49" customFormat="1" x14ac:dyDescent="0.25">
      <c r="A112" s="53">
        <v>1404</v>
      </c>
      <c r="B112" s="71" t="s">
        <v>13</v>
      </c>
      <c r="C112" s="53" t="s">
        <v>94</v>
      </c>
      <c r="D112" s="70"/>
      <c r="E112" s="70">
        <v>1</v>
      </c>
      <c r="F112" s="49">
        <v>1</v>
      </c>
      <c r="G112" s="90" t="s">
        <v>140</v>
      </c>
      <c r="H112" s="70"/>
      <c r="I112" s="64">
        <f t="shared" si="90"/>
        <v>0</v>
      </c>
      <c r="J112" s="48"/>
      <c r="K112" s="64">
        <f>SUMIF(order!C:C,A:A,order!G:G)</f>
        <v>0</v>
      </c>
      <c r="L112" s="64">
        <f>SUMIF(order!C:C,A:A,order!H:H)</f>
        <v>0</v>
      </c>
      <c r="M112" s="64">
        <f t="shared" si="91"/>
        <v>0</v>
      </c>
      <c r="N112" s="64">
        <f t="shared" si="92"/>
        <v>0</v>
      </c>
      <c r="P112" s="104">
        <f t="shared" si="93"/>
        <v>0</v>
      </c>
      <c r="Q112" s="64">
        <f t="shared" si="94"/>
        <v>0</v>
      </c>
      <c r="AI112" s="50"/>
      <c r="AJ112" s="50"/>
    </row>
    <row r="113" spans="1:36" s="49" customFormat="1" x14ac:dyDescent="0.25">
      <c r="A113" s="53">
        <v>1405</v>
      </c>
      <c r="B113" s="71" t="s">
        <v>14</v>
      </c>
      <c r="C113" s="53" t="s">
        <v>94</v>
      </c>
      <c r="D113" s="70"/>
      <c r="E113" s="70">
        <v>1</v>
      </c>
      <c r="F113" s="49">
        <v>1</v>
      </c>
      <c r="G113" s="90" t="s">
        <v>140</v>
      </c>
      <c r="H113" s="70"/>
      <c r="I113" s="64">
        <f t="shared" si="90"/>
        <v>0</v>
      </c>
      <c r="J113" s="48"/>
      <c r="K113" s="64">
        <f>SUMIF(order!C:C,A:A,order!G:G)</f>
        <v>0</v>
      </c>
      <c r="L113" s="64">
        <f>SUMIF(order!C:C,A:A,order!H:H)</f>
        <v>0</v>
      </c>
      <c r="M113" s="64">
        <f t="shared" si="91"/>
        <v>0</v>
      </c>
      <c r="N113" s="64">
        <f t="shared" si="92"/>
        <v>0</v>
      </c>
      <c r="P113" s="104">
        <f t="shared" si="93"/>
        <v>0</v>
      </c>
      <c r="Q113" s="64">
        <f t="shared" si="94"/>
        <v>0</v>
      </c>
      <c r="AI113" s="50"/>
      <c r="AJ113" s="50"/>
    </row>
    <row r="114" spans="1:36" s="49" customFormat="1" x14ac:dyDescent="0.25">
      <c r="A114" s="73">
        <v>1411</v>
      </c>
      <c r="B114" s="71" t="s">
        <v>145</v>
      </c>
      <c r="C114" s="53" t="s">
        <v>94</v>
      </c>
      <c r="D114" s="70"/>
      <c r="E114" s="70">
        <v>1</v>
      </c>
      <c r="F114" s="49">
        <v>1</v>
      </c>
      <c r="G114" s="90" t="s">
        <v>140</v>
      </c>
      <c r="H114" s="70"/>
      <c r="I114" s="64">
        <f t="shared" si="90"/>
        <v>0</v>
      </c>
      <c r="J114" s="48"/>
      <c r="K114" s="64">
        <f>SUMIF(order!C:C,A:A,order!G:G)</f>
        <v>0</v>
      </c>
      <c r="L114" s="64">
        <f>SUMIF(order!C:C,A:A,order!H:H)</f>
        <v>0</v>
      </c>
      <c r="M114" s="64">
        <f t="shared" si="91"/>
        <v>0</v>
      </c>
      <c r="N114" s="64">
        <f t="shared" si="92"/>
        <v>0</v>
      </c>
      <c r="P114" s="104">
        <f t="shared" si="93"/>
        <v>0</v>
      </c>
      <c r="Q114" s="64">
        <f t="shared" si="94"/>
        <v>0</v>
      </c>
      <c r="AI114" s="50"/>
      <c r="AJ114" s="50"/>
    </row>
    <row r="115" spans="1:36" s="49" customFormat="1" x14ac:dyDescent="0.25">
      <c r="A115" s="73">
        <v>1412</v>
      </c>
      <c r="B115" s="71" t="s">
        <v>211</v>
      </c>
      <c r="C115" s="53" t="s">
        <v>94</v>
      </c>
      <c r="D115" s="70"/>
      <c r="E115" s="70">
        <v>1</v>
      </c>
      <c r="F115" s="49">
        <v>1</v>
      </c>
      <c r="G115" s="90" t="s">
        <v>140</v>
      </c>
      <c r="H115" s="70"/>
      <c r="I115" s="64">
        <f t="shared" si="90"/>
        <v>0</v>
      </c>
      <c r="J115" s="48"/>
      <c r="K115" s="64">
        <f>SUMIF(order!C:C,A:A,order!G:G)</f>
        <v>0</v>
      </c>
      <c r="L115" s="64">
        <f>SUMIF(order!C:C,A:A,order!H:H)</f>
        <v>0</v>
      </c>
      <c r="M115" s="64">
        <f t="shared" si="91"/>
        <v>0</v>
      </c>
      <c r="N115" s="64">
        <f t="shared" si="92"/>
        <v>0</v>
      </c>
      <c r="P115" s="104">
        <f t="shared" si="93"/>
        <v>0</v>
      </c>
      <c r="Q115" s="64">
        <f t="shared" si="94"/>
        <v>0</v>
      </c>
      <c r="AI115" s="50"/>
      <c r="AJ115" s="50"/>
    </row>
    <row r="116" spans="1:36" s="49" customFormat="1" x14ac:dyDescent="0.25">
      <c r="A116" s="73">
        <v>1413</v>
      </c>
      <c r="B116" s="71" t="s">
        <v>212</v>
      </c>
      <c r="C116" s="53" t="s">
        <v>94</v>
      </c>
      <c r="D116" s="70"/>
      <c r="E116" s="70">
        <v>1</v>
      </c>
      <c r="F116" s="49">
        <v>1</v>
      </c>
      <c r="G116" s="90" t="s">
        <v>140</v>
      </c>
      <c r="H116" s="70"/>
      <c r="I116" s="64">
        <f t="shared" si="90"/>
        <v>0</v>
      </c>
      <c r="J116" s="48"/>
      <c r="K116" s="64">
        <f>SUMIF(order!C:C,A:A,order!G:G)</f>
        <v>0</v>
      </c>
      <c r="L116" s="64">
        <f>SUMIF(order!C:C,A:A,order!H:H)</f>
        <v>0</v>
      </c>
      <c r="M116" s="64">
        <f t="shared" si="91"/>
        <v>0</v>
      </c>
      <c r="N116" s="64">
        <f t="shared" si="92"/>
        <v>0</v>
      </c>
      <c r="P116" s="104">
        <f t="shared" si="93"/>
        <v>0</v>
      </c>
      <c r="Q116" s="64">
        <f t="shared" si="94"/>
        <v>0</v>
      </c>
      <c r="AI116" s="50"/>
      <c r="AJ116" s="50"/>
    </row>
    <row r="117" spans="1:36" s="49" customFormat="1" x14ac:dyDescent="0.25">
      <c r="A117" s="73">
        <v>1414</v>
      </c>
      <c r="B117" s="71" t="s">
        <v>213</v>
      </c>
      <c r="C117" s="53" t="s">
        <v>94</v>
      </c>
      <c r="D117" s="70"/>
      <c r="E117" s="70">
        <v>1</v>
      </c>
      <c r="F117" s="49">
        <v>1</v>
      </c>
      <c r="G117" s="90" t="s">
        <v>140</v>
      </c>
      <c r="H117" s="70"/>
      <c r="I117" s="64">
        <f t="shared" si="90"/>
        <v>0</v>
      </c>
      <c r="J117" s="48"/>
      <c r="K117" s="64">
        <f>SUMIF(order!C:C,A:A,order!G:G)</f>
        <v>0</v>
      </c>
      <c r="L117" s="64">
        <f>SUMIF(order!C:C,A:A,order!H:H)</f>
        <v>0</v>
      </c>
      <c r="M117" s="64">
        <f t="shared" si="91"/>
        <v>0</v>
      </c>
      <c r="N117" s="64">
        <f t="shared" si="92"/>
        <v>0</v>
      </c>
      <c r="P117" s="104">
        <f t="shared" si="93"/>
        <v>0</v>
      </c>
      <c r="Q117" s="64">
        <f t="shared" si="94"/>
        <v>0</v>
      </c>
      <c r="AI117" s="50"/>
      <c r="AJ117" s="50"/>
    </row>
    <row r="118" spans="1:36" s="49" customFormat="1" x14ac:dyDescent="0.25">
      <c r="A118" s="73">
        <v>1415</v>
      </c>
      <c r="B118" s="71" t="s">
        <v>214</v>
      </c>
      <c r="C118" s="53" t="s">
        <v>94</v>
      </c>
      <c r="D118" s="70"/>
      <c r="E118" s="70">
        <v>1</v>
      </c>
      <c r="F118" s="49">
        <v>1</v>
      </c>
      <c r="G118" s="90" t="s">
        <v>140</v>
      </c>
      <c r="H118" s="70"/>
      <c r="I118" s="64">
        <f t="shared" si="90"/>
        <v>0</v>
      </c>
      <c r="J118" s="48"/>
      <c r="K118" s="64">
        <f>SUMIF(order!C:C,A:A,order!G:G)</f>
        <v>0</v>
      </c>
      <c r="L118" s="64">
        <f>SUMIF(order!C:C,A:A,order!H:H)</f>
        <v>0</v>
      </c>
      <c r="M118" s="64">
        <f t="shared" si="91"/>
        <v>0</v>
      </c>
      <c r="N118" s="64">
        <f t="shared" si="92"/>
        <v>0</v>
      </c>
      <c r="P118" s="104">
        <f t="shared" si="93"/>
        <v>0</v>
      </c>
      <c r="Q118" s="64">
        <f t="shared" si="94"/>
        <v>0</v>
      </c>
      <c r="AI118" s="50"/>
      <c r="AJ118" s="50"/>
    </row>
    <row r="119" spans="1:36" s="49" customFormat="1" x14ac:dyDescent="0.25">
      <c r="A119" s="53">
        <v>1420</v>
      </c>
      <c r="B119" s="71" t="s">
        <v>15</v>
      </c>
      <c r="C119" s="53" t="s">
        <v>94</v>
      </c>
      <c r="D119" s="70"/>
      <c r="E119" s="70">
        <v>1</v>
      </c>
      <c r="F119" s="49">
        <v>1</v>
      </c>
      <c r="G119" s="90" t="s">
        <v>191</v>
      </c>
      <c r="H119" s="70"/>
      <c r="I119" s="64">
        <f t="shared" si="90"/>
        <v>0</v>
      </c>
      <c r="J119" s="48"/>
      <c r="K119" s="64">
        <f>SUMIF(order!C:C,A:A,order!G:G)</f>
        <v>0</v>
      </c>
      <c r="L119" s="64">
        <f>SUMIF(order!C:C,A:A,order!H:H)</f>
        <v>0</v>
      </c>
      <c r="M119" s="64">
        <f t="shared" si="91"/>
        <v>0</v>
      </c>
      <c r="N119" s="64">
        <f t="shared" si="92"/>
        <v>0</v>
      </c>
      <c r="P119" s="104">
        <f t="shared" si="93"/>
        <v>0</v>
      </c>
      <c r="Q119" s="64">
        <f t="shared" si="94"/>
        <v>0</v>
      </c>
      <c r="AI119" s="50"/>
      <c r="AJ119" s="50"/>
    </row>
    <row r="120" spans="1:36" s="49" customFormat="1" x14ac:dyDescent="0.25">
      <c r="A120" s="53">
        <v>1421</v>
      </c>
      <c r="B120" s="71" t="s">
        <v>16</v>
      </c>
      <c r="C120" s="53" t="s">
        <v>94</v>
      </c>
      <c r="D120" s="70"/>
      <c r="E120" s="70">
        <v>1</v>
      </c>
      <c r="F120" s="49">
        <v>1</v>
      </c>
      <c r="G120" s="90" t="s">
        <v>196</v>
      </c>
      <c r="H120" s="70"/>
      <c r="I120" s="64">
        <f t="shared" si="90"/>
        <v>0</v>
      </c>
      <c r="J120" s="48"/>
      <c r="K120" s="64">
        <f>SUMIF(order!C:C,A:A,order!G:G)</f>
        <v>0</v>
      </c>
      <c r="L120" s="64">
        <f>SUMIF(order!C:C,A:A,order!H:H)</f>
        <v>0</v>
      </c>
      <c r="M120" s="64">
        <f t="shared" si="91"/>
        <v>0</v>
      </c>
      <c r="N120" s="64">
        <f t="shared" si="92"/>
        <v>0</v>
      </c>
      <c r="P120" s="104">
        <f t="shared" si="93"/>
        <v>0</v>
      </c>
      <c r="Q120" s="64">
        <f t="shared" si="94"/>
        <v>0</v>
      </c>
      <c r="AI120" s="50"/>
      <c r="AJ120" s="50"/>
    </row>
    <row r="121" spans="1:36" s="49" customFormat="1" x14ac:dyDescent="0.25">
      <c r="A121" s="53">
        <v>1422</v>
      </c>
      <c r="B121" s="71" t="s">
        <v>17</v>
      </c>
      <c r="C121" s="53" t="s">
        <v>302</v>
      </c>
      <c r="D121" s="70"/>
      <c r="E121" s="70">
        <v>1</v>
      </c>
      <c r="F121" s="49">
        <v>1</v>
      </c>
      <c r="G121" s="90" t="s">
        <v>101</v>
      </c>
      <c r="H121" s="70"/>
      <c r="I121" s="64">
        <f t="shared" si="90"/>
        <v>0</v>
      </c>
      <c r="J121" s="48"/>
      <c r="K121" s="64">
        <f>SUMIF(order!C:C,A:A,order!G:G)</f>
        <v>0</v>
      </c>
      <c r="L121" s="64">
        <f>SUMIF(order!C:C,A:A,order!H:H)</f>
        <v>0</v>
      </c>
      <c r="M121" s="64">
        <f t="shared" si="91"/>
        <v>0</v>
      </c>
      <c r="N121" s="64">
        <f t="shared" si="92"/>
        <v>0</v>
      </c>
      <c r="P121" s="104">
        <f t="shared" si="93"/>
        <v>0</v>
      </c>
      <c r="Q121" s="64">
        <f t="shared" si="94"/>
        <v>0</v>
      </c>
      <c r="AI121" s="50"/>
      <c r="AJ121" s="50"/>
    </row>
    <row r="122" spans="1:36" s="49" customFormat="1" x14ac:dyDescent="0.25">
      <c r="A122" s="53">
        <v>1427</v>
      </c>
      <c r="B122" s="71" t="s">
        <v>18</v>
      </c>
      <c r="C122" s="53" t="s">
        <v>94</v>
      </c>
      <c r="D122" s="70"/>
      <c r="E122" s="70">
        <v>1</v>
      </c>
      <c r="F122" s="49">
        <v>1</v>
      </c>
      <c r="G122" s="90" t="s">
        <v>140</v>
      </c>
      <c r="H122" s="70"/>
      <c r="I122" s="64">
        <f t="shared" si="90"/>
        <v>0</v>
      </c>
      <c r="J122" s="48"/>
      <c r="K122" s="64">
        <f>SUMIF(order!C:C,A:A,order!G:G)</f>
        <v>0</v>
      </c>
      <c r="L122" s="64">
        <f>SUMIF(order!C:C,A:A,order!H:H)</f>
        <v>0</v>
      </c>
      <c r="M122" s="64">
        <f t="shared" si="91"/>
        <v>0</v>
      </c>
      <c r="N122" s="64">
        <f t="shared" si="92"/>
        <v>0</v>
      </c>
      <c r="P122" s="104">
        <f t="shared" si="93"/>
        <v>0</v>
      </c>
      <c r="Q122" s="64">
        <f t="shared" si="94"/>
        <v>0</v>
      </c>
      <c r="AI122" s="50"/>
      <c r="AJ122" s="50"/>
    </row>
    <row r="123" spans="1:36" s="49" customFormat="1" x14ac:dyDescent="0.25">
      <c r="A123" s="53">
        <v>1431</v>
      </c>
      <c r="B123" s="71" t="s">
        <v>218</v>
      </c>
      <c r="C123" s="53" t="s">
        <v>94</v>
      </c>
      <c r="D123" s="70"/>
      <c r="E123" s="70">
        <v>1</v>
      </c>
      <c r="F123" s="49">
        <v>1</v>
      </c>
      <c r="G123" s="90" t="s">
        <v>140</v>
      </c>
      <c r="H123" s="70"/>
      <c r="I123" s="64">
        <f t="shared" si="90"/>
        <v>0</v>
      </c>
      <c r="J123" s="48"/>
      <c r="K123" s="64">
        <f>SUMIF(order!C:C,A:A,order!G:G)</f>
        <v>0</v>
      </c>
      <c r="L123" s="64">
        <f>SUMIF(order!C:C,A:A,order!H:H)</f>
        <v>0</v>
      </c>
      <c r="M123" s="64">
        <f t="shared" si="91"/>
        <v>0</v>
      </c>
      <c r="N123" s="64">
        <f t="shared" si="92"/>
        <v>0</v>
      </c>
      <c r="P123" s="104">
        <f t="shared" si="93"/>
        <v>0</v>
      </c>
      <c r="Q123" s="64">
        <f t="shared" si="94"/>
        <v>0</v>
      </c>
      <c r="AI123" s="50"/>
      <c r="AJ123" s="50"/>
    </row>
    <row r="124" spans="1:36" s="49" customFormat="1" x14ac:dyDescent="0.25">
      <c r="A124" s="73">
        <v>1432</v>
      </c>
      <c r="B124" s="71" t="s">
        <v>244</v>
      </c>
      <c r="C124" s="53" t="s">
        <v>94</v>
      </c>
      <c r="D124" s="70"/>
      <c r="E124" s="70">
        <v>1</v>
      </c>
      <c r="F124" s="49">
        <v>1</v>
      </c>
      <c r="G124" s="90" t="s">
        <v>140</v>
      </c>
      <c r="H124" s="70"/>
      <c r="I124" s="64">
        <f t="shared" si="90"/>
        <v>0</v>
      </c>
      <c r="J124" s="48"/>
      <c r="K124" s="64">
        <f>SUMIF(order!C:C,A:A,order!G:G)</f>
        <v>0</v>
      </c>
      <c r="L124" s="64">
        <f>SUMIF(order!C:C,A:A,order!H:H)</f>
        <v>0</v>
      </c>
      <c r="M124" s="64">
        <f t="shared" si="91"/>
        <v>0</v>
      </c>
      <c r="N124" s="64">
        <f t="shared" si="92"/>
        <v>0</v>
      </c>
      <c r="P124" s="104">
        <f t="shared" si="93"/>
        <v>0</v>
      </c>
      <c r="Q124" s="64">
        <f t="shared" si="94"/>
        <v>0</v>
      </c>
      <c r="AI124" s="50"/>
      <c r="AJ124" s="50"/>
    </row>
    <row r="125" spans="1:36" s="49" customFormat="1" x14ac:dyDescent="0.25">
      <c r="A125" s="73">
        <v>1440</v>
      </c>
      <c r="B125" s="71" t="s">
        <v>142</v>
      </c>
      <c r="C125" s="53" t="s">
        <v>94</v>
      </c>
      <c r="D125" s="70"/>
      <c r="E125" s="70">
        <v>1</v>
      </c>
      <c r="F125" s="49">
        <v>1</v>
      </c>
      <c r="G125" s="90" t="s">
        <v>140</v>
      </c>
      <c r="H125" s="70"/>
      <c r="I125" s="64">
        <f t="shared" si="90"/>
        <v>0</v>
      </c>
      <c r="J125" s="48"/>
      <c r="K125" s="64">
        <f>SUMIF(order!C:C,A:A,order!G:G)</f>
        <v>0</v>
      </c>
      <c r="L125" s="64">
        <f>SUMIF(order!C:C,A:A,order!H:H)</f>
        <v>0</v>
      </c>
      <c r="M125" s="64">
        <f t="shared" si="91"/>
        <v>0</v>
      </c>
      <c r="N125" s="64">
        <f t="shared" si="92"/>
        <v>0</v>
      </c>
      <c r="P125" s="104">
        <f t="shared" si="93"/>
        <v>0</v>
      </c>
      <c r="Q125" s="64">
        <f t="shared" si="94"/>
        <v>0</v>
      </c>
      <c r="AI125" s="50"/>
      <c r="AJ125" s="50"/>
    </row>
    <row r="126" spans="1:36" s="49" customFormat="1" ht="13" x14ac:dyDescent="0.3">
      <c r="A126" s="50"/>
      <c r="B126" s="75" t="s">
        <v>133</v>
      </c>
      <c r="C126" s="50"/>
      <c r="D126" s="70"/>
      <c r="E126" s="70"/>
      <c r="G126" s="90"/>
      <c r="H126" s="70"/>
      <c r="I126" s="108">
        <f t="shared" ref="I126:N126" si="95">SUM(I109:I125)</f>
        <v>0</v>
      </c>
      <c r="J126" s="108">
        <f t="shared" si="95"/>
        <v>0</v>
      </c>
      <c r="K126" s="108">
        <f t="shared" si="95"/>
        <v>0</v>
      </c>
      <c r="L126" s="108">
        <f t="shared" ref="L126" si="96">SUM(L109:L125)</f>
        <v>0</v>
      </c>
      <c r="M126" s="108">
        <f t="shared" si="95"/>
        <v>0</v>
      </c>
      <c r="N126" s="108">
        <f t="shared" si="95"/>
        <v>0</v>
      </c>
      <c r="O126" s="109"/>
      <c r="P126" s="110">
        <f>SUM(P109:P125)</f>
        <v>0</v>
      </c>
      <c r="Q126" s="108">
        <f t="shared" ref="Q126" si="97">SUM(Q109:Q125)</f>
        <v>0</v>
      </c>
      <c r="AI126" s="50"/>
      <c r="AJ126" s="50"/>
    </row>
    <row r="127" spans="1:36" s="49" customFormat="1" x14ac:dyDescent="0.25">
      <c r="A127" s="53"/>
      <c r="B127" s="71"/>
      <c r="C127" s="53"/>
      <c r="D127" s="70"/>
      <c r="E127" s="70"/>
      <c r="H127" s="70"/>
      <c r="I127" s="64"/>
      <c r="J127" s="48"/>
      <c r="K127" s="64"/>
      <c r="L127" s="64"/>
      <c r="M127" s="64"/>
      <c r="N127" s="64"/>
      <c r="P127" s="104"/>
      <c r="Q127" s="64"/>
      <c r="AI127" s="50"/>
      <c r="AJ127" s="50"/>
    </row>
    <row r="128" spans="1:36" s="49" customFormat="1" ht="13" x14ac:dyDescent="0.3">
      <c r="A128" s="56">
        <v>1500</v>
      </c>
      <c r="B128" s="57" t="s">
        <v>105</v>
      </c>
      <c r="C128" s="61"/>
      <c r="D128" s="70"/>
      <c r="E128" s="70"/>
      <c r="H128" s="70"/>
      <c r="I128" s="64"/>
      <c r="J128" s="48"/>
      <c r="K128" s="64"/>
      <c r="L128" s="64"/>
      <c r="M128" s="64"/>
      <c r="N128" s="64"/>
      <c r="P128" s="104"/>
      <c r="Q128" s="64"/>
      <c r="AI128" s="50"/>
      <c r="AJ128" s="50"/>
    </row>
    <row r="129" spans="1:36" s="49" customFormat="1" x14ac:dyDescent="0.25">
      <c r="A129" s="53">
        <v>1501</v>
      </c>
      <c r="B129" s="71" t="s">
        <v>146</v>
      </c>
      <c r="C129" s="53" t="s">
        <v>292</v>
      </c>
      <c r="D129" s="70"/>
      <c r="E129" s="70">
        <v>1</v>
      </c>
      <c r="F129" s="49">
        <v>1</v>
      </c>
      <c r="G129" s="90" t="s">
        <v>140</v>
      </c>
      <c r="H129" s="70"/>
      <c r="I129" s="64">
        <f t="shared" ref="I129:I133" si="98">E129*F129*H129</f>
        <v>0</v>
      </c>
      <c r="J129" s="48"/>
      <c r="K129" s="64">
        <f>SUMIF(order!C:C,A:A,order!G:G)</f>
        <v>0</v>
      </c>
      <c r="L129" s="64">
        <f>SUMIF(order!C:C,A:A,order!H:H)</f>
        <v>0</v>
      </c>
      <c r="M129" s="64">
        <f>K:K+L:L</f>
        <v>0</v>
      </c>
      <c r="N129" s="64">
        <f>I:I-M:M</f>
        <v>0</v>
      </c>
      <c r="P129" s="104">
        <f>I:I</f>
        <v>0</v>
      </c>
      <c r="Q129" s="64">
        <f>P:P-I:I</f>
        <v>0</v>
      </c>
      <c r="AI129" s="50"/>
      <c r="AJ129" s="50"/>
    </row>
    <row r="130" spans="1:36" s="49" customFormat="1" x14ac:dyDescent="0.25">
      <c r="A130" s="73">
        <v>1502</v>
      </c>
      <c r="B130" s="71" t="s">
        <v>147</v>
      </c>
      <c r="C130" s="53" t="s">
        <v>292</v>
      </c>
      <c r="D130" s="70"/>
      <c r="E130" s="70">
        <v>1</v>
      </c>
      <c r="F130" s="49">
        <v>1</v>
      </c>
      <c r="G130" s="90" t="s">
        <v>191</v>
      </c>
      <c r="H130" s="70"/>
      <c r="I130" s="64">
        <f t="shared" si="98"/>
        <v>0</v>
      </c>
      <c r="J130" s="48"/>
      <c r="K130" s="64">
        <f>SUMIF(order!C:C,A:A,order!G:G)</f>
        <v>0</v>
      </c>
      <c r="L130" s="64">
        <f>SUMIF(order!C:C,A:A,order!H:H)</f>
        <v>0</v>
      </c>
      <c r="M130" s="64">
        <f>K:K+L:L</f>
        <v>0</v>
      </c>
      <c r="N130" s="64">
        <f>I:I-M:M</f>
        <v>0</v>
      </c>
      <c r="P130" s="104">
        <f>I:I</f>
        <v>0</v>
      </c>
      <c r="Q130" s="64">
        <f>P:P-I:I</f>
        <v>0</v>
      </c>
      <c r="AI130" s="50"/>
      <c r="AJ130" s="50"/>
    </row>
    <row r="131" spans="1:36" s="49" customFormat="1" x14ac:dyDescent="0.25">
      <c r="A131" s="73">
        <v>1540</v>
      </c>
      <c r="B131" s="71" t="s">
        <v>148</v>
      </c>
      <c r="C131" s="53" t="s">
        <v>292</v>
      </c>
      <c r="D131" s="70"/>
      <c r="E131" s="70">
        <v>1</v>
      </c>
      <c r="F131" s="49">
        <v>1</v>
      </c>
      <c r="G131" s="90" t="s">
        <v>101</v>
      </c>
      <c r="H131" s="70"/>
      <c r="I131" s="64">
        <f t="shared" ref="I131:I132" si="99">E131*F131*H131</f>
        <v>0</v>
      </c>
      <c r="J131" s="48"/>
      <c r="K131" s="64">
        <f>SUMIF(order!C:C,A:A,order!G:G)</f>
        <v>0</v>
      </c>
      <c r="L131" s="64">
        <f>SUMIF(order!C:C,A:A,order!H:H)</f>
        <v>0</v>
      </c>
      <c r="M131" s="64">
        <f>K:K+L:L</f>
        <v>0</v>
      </c>
      <c r="N131" s="64">
        <f>I:I-M:M</f>
        <v>0</v>
      </c>
      <c r="P131" s="104">
        <f>I:I</f>
        <v>0</v>
      </c>
      <c r="Q131" s="64">
        <f>P:P-I:I</f>
        <v>0</v>
      </c>
      <c r="AI131" s="50"/>
      <c r="AJ131" s="50"/>
    </row>
    <row r="132" spans="1:36" s="49" customFormat="1" x14ac:dyDescent="0.25">
      <c r="A132" s="73">
        <v>1541</v>
      </c>
      <c r="B132" s="71" t="s">
        <v>27</v>
      </c>
      <c r="C132" s="53" t="s">
        <v>292</v>
      </c>
      <c r="D132" s="70"/>
      <c r="E132" s="70">
        <v>1</v>
      </c>
      <c r="F132" s="49">
        <v>1</v>
      </c>
      <c r="G132" s="90" t="s">
        <v>101</v>
      </c>
      <c r="H132" s="70"/>
      <c r="I132" s="64">
        <f t="shared" si="99"/>
        <v>0</v>
      </c>
      <c r="J132" s="48"/>
      <c r="K132" s="64">
        <f>SUMIF(order!C:C,A:A,order!G:G)</f>
        <v>0</v>
      </c>
      <c r="L132" s="64">
        <f>SUMIF(order!C:C,A:A,order!H:H)</f>
        <v>0</v>
      </c>
      <c r="M132" s="64">
        <f>K:K+L:L</f>
        <v>0</v>
      </c>
      <c r="N132" s="64">
        <f>I:I-M:M</f>
        <v>0</v>
      </c>
      <c r="P132" s="104">
        <f>I:I</f>
        <v>0</v>
      </c>
      <c r="Q132" s="64">
        <f>P:P-I:I</f>
        <v>0</v>
      </c>
      <c r="AI132" s="50"/>
      <c r="AJ132" s="50"/>
    </row>
    <row r="133" spans="1:36" s="49" customFormat="1" x14ac:dyDescent="0.25">
      <c r="A133" s="73">
        <v>1542</v>
      </c>
      <c r="B133" s="71" t="s">
        <v>28</v>
      </c>
      <c r="C133" s="53" t="s">
        <v>292</v>
      </c>
      <c r="D133" s="70"/>
      <c r="E133" s="70">
        <v>1</v>
      </c>
      <c r="F133" s="49">
        <v>1</v>
      </c>
      <c r="G133" s="90" t="s">
        <v>101</v>
      </c>
      <c r="H133" s="70"/>
      <c r="I133" s="64">
        <f t="shared" si="98"/>
        <v>0</v>
      </c>
      <c r="J133" s="48"/>
      <c r="K133" s="64">
        <f>SUMIF(order!C:C,A:A,order!G:G)</f>
        <v>0</v>
      </c>
      <c r="L133" s="64">
        <f>SUMIF(order!C:C,A:A,order!H:H)</f>
        <v>0</v>
      </c>
      <c r="M133" s="64">
        <f>K:K+L:L</f>
        <v>0</v>
      </c>
      <c r="N133" s="64">
        <f>I:I-M:M</f>
        <v>0</v>
      </c>
      <c r="P133" s="104">
        <f>I:I</f>
        <v>0</v>
      </c>
      <c r="Q133" s="64">
        <f>P:P-I:I</f>
        <v>0</v>
      </c>
      <c r="AI133" s="50"/>
      <c r="AJ133" s="50"/>
    </row>
    <row r="134" spans="1:36" s="49" customFormat="1" ht="13" x14ac:dyDescent="0.3">
      <c r="A134" s="53"/>
      <c r="B134" s="75" t="s">
        <v>133</v>
      </c>
      <c r="C134" s="53"/>
      <c r="D134" s="70"/>
      <c r="E134" s="70"/>
      <c r="H134" s="70"/>
      <c r="I134" s="108">
        <f t="shared" ref="I134:N134" si="100">SUM(I129:I133)</f>
        <v>0</v>
      </c>
      <c r="J134" s="108">
        <f t="shared" si="100"/>
        <v>0</v>
      </c>
      <c r="K134" s="108">
        <f t="shared" si="100"/>
        <v>0</v>
      </c>
      <c r="L134" s="108">
        <f t="shared" ref="L134" si="101">SUM(L129:L133)</f>
        <v>0</v>
      </c>
      <c r="M134" s="108">
        <f t="shared" si="100"/>
        <v>0</v>
      </c>
      <c r="N134" s="108">
        <f t="shared" si="100"/>
        <v>0</v>
      </c>
      <c r="O134" s="109"/>
      <c r="P134" s="110">
        <f>SUM(P129:P133)</f>
        <v>0</v>
      </c>
      <c r="Q134" s="108">
        <f t="shared" ref="Q134" si="102">SUM(Q129:Q133)</f>
        <v>0</v>
      </c>
      <c r="AI134" s="50"/>
      <c r="AJ134" s="50"/>
    </row>
    <row r="135" spans="1:36" s="49" customFormat="1" x14ac:dyDescent="0.25">
      <c r="A135" s="53"/>
      <c r="B135" s="71"/>
      <c r="C135" s="53"/>
      <c r="D135" s="70"/>
      <c r="E135" s="70"/>
      <c r="H135" s="70"/>
      <c r="I135" s="64"/>
      <c r="J135" s="48"/>
      <c r="K135" s="64"/>
      <c r="L135" s="64"/>
      <c r="M135" s="64"/>
      <c r="N135" s="64"/>
      <c r="P135" s="104"/>
      <c r="Q135" s="64"/>
      <c r="AI135" s="50"/>
      <c r="AJ135" s="50"/>
    </row>
    <row r="136" spans="1:36" s="49" customFormat="1" ht="13" x14ac:dyDescent="0.3">
      <c r="A136" s="56">
        <v>2000</v>
      </c>
      <c r="B136" s="57" t="s">
        <v>106</v>
      </c>
      <c r="C136" s="61"/>
      <c r="D136" s="70"/>
      <c r="E136" s="70"/>
      <c r="G136" s="90"/>
      <c r="H136" s="70"/>
      <c r="I136" s="64"/>
      <c r="J136" s="48"/>
      <c r="K136" s="64"/>
      <c r="L136" s="64"/>
      <c r="M136" s="64"/>
      <c r="N136" s="64"/>
      <c r="P136" s="104"/>
      <c r="Q136" s="64"/>
      <c r="AI136" s="50"/>
      <c r="AJ136" s="50"/>
    </row>
    <row r="137" spans="1:36" s="49" customFormat="1" x14ac:dyDescent="0.25">
      <c r="A137" s="53">
        <v>2001</v>
      </c>
      <c r="B137" s="71" t="s">
        <v>20</v>
      </c>
      <c r="C137" s="53" t="s">
        <v>284</v>
      </c>
      <c r="D137" s="70"/>
      <c r="E137" s="70">
        <v>1</v>
      </c>
      <c r="F137" s="49">
        <v>1</v>
      </c>
      <c r="G137" s="90" t="s">
        <v>141</v>
      </c>
      <c r="H137" s="70"/>
      <c r="I137" s="64">
        <f t="shared" ref="I137:I146" si="103">E137*F137*H137</f>
        <v>0</v>
      </c>
      <c r="J137" s="48"/>
      <c r="K137" s="64">
        <f>SUMIF(order!C:C,A:A,order!G:G)</f>
        <v>0</v>
      </c>
      <c r="L137" s="64">
        <f>SUMIF(order!C:C,A:A,order!H:H)</f>
        <v>0</v>
      </c>
      <c r="M137" s="64">
        <f t="shared" ref="M137:M146" si="104">K:K+L:L</f>
        <v>0</v>
      </c>
      <c r="N137" s="64">
        <f t="shared" ref="N137:N146" si="105">I:I-M:M</f>
        <v>0</v>
      </c>
      <c r="P137" s="104">
        <f t="shared" ref="P137:P146" si="106">I:I</f>
        <v>0</v>
      </c>
      <c r="Q137" s="64">
        <f t="shared" ref="Q137:Q146" si="107">P:P-I:I</f>
        <v>0</v>
      </c>
      <c r="AI137" s="50"/>
      <c r="AJ137" s="50"/>
    </row>
    <row r="138" spans="1:36" s="49" customFormat="1" x14ac:dyDescent="0.25">
      <c r="A138" s="53">
        <v>2002</v>
      </c>
      <c r="B138" s="71" t="s">
        <v>19</v>
      </c>
      <c r="C138" s="53" t="s">
        <v>284</v>
      </c>
      <c r="D138" s="70"/>
      <c r="E138" s="70">
        <v>1</v>
      </c>
      <c r="F138" s="49">
        <v>1</v>
      </c>
      <c r="G138" s="90" t="s">
        <v>141</v>
      </c>
      <c r="H138" s="70"/>
      <c r="I138" s="64">
        <f t="shared" si="103"/>
        <v>0</v>
      </c>
      <c r="J138" s="48"/>
      <c r="K138" s="64">
        <f>SUMIF(order!C:C,A:A,order!G:G)</f>
        <v>0</v>
      </c>
      <c r="L138" s="64">
        <f>SUMIF(order!C:C,A:A,order!H:H)</f>
        <v>0</v>
      </c>
      <c r="M138" s="64">
        <f t="shared" si="104"/>
        <v>0</v>
      </c>
      <c r="N138" s="64">
        <f t="shared" si="105"/>
        <v>0</v>
      </c>
      <c r="P138" s="104">
        <f t="shared" si="106"/>
        <v>0</v>
      </c>
      <c r="Q138" s="64">
        <f t="shared" si="107"/>
        <v>0</v>
      </c>
      <c r="AI138" s="50"/>
      <c r="AJ138" s="50"/>
    </row>
    <row r="139" spans="1:36" s="49" customFormat="1" x14ac:dyDescent="0.25">
      <c r="A139" s="53" t="s">
        <v>652</v>
      </c>
      <c r="B139" s="71" t="s">
        <v>647</v>
      </c>
      <c r="C139" s="53" t="s">
        <v>284</v>
      </c>
      <c r="D139" s="70"/>
      <c r="E139" s="70">
        <v>1</v>
      </c>
      <c r="F139" s="49">
        <v>1</v>
      </c>
      <c r="G139" s="90" t="s">
        <v>141</v>
      </c>
      <c r="H139" s="70"/>
      <c r="I139" s="64">
        <f t="shared" ref="I139" si="108">E139*F139*H139</f>
        <v>0</v>
      </c>
      <c r="J139" s="48"/>
      <c r="K139" s="64">
        <f>SUMIF(order!C:C,A:A,order!G:G)</f>
        <v>0</v>
      </c>
      <c r="L139" s="64">
        <f>SUMIF(order!C:C,A:A,order!H:H)</f>
        <v>0</v>
      </c>
      <c r="M139" s="64">
        <f t="shared" si="104"/>
        <v>0</v>
      </c>
      <c r="N139" s="64">
        <f t="shared" si="105"/>
        <v>0</v>
      </c>
      <c r="P139" s="104">
        <f t="shared" si="106"/>
        <v>0</v>
      </c>
      <c r="Q139" s="64">
        <f t="shared" si="107"/>
        <v>0</v>
      </c>
      <c r="AI139" s="50"/>
      <c r="AJ139" s="50"/>
    </row>
    <row r="140" spans="1:36" s="49" customFormat="1" x14ac:dyDescent="0.25">
      <c r="A140" s="53">
        <v>2009</v>
      </c>
      <c r="B140" s="71" t="s">
        <v>150</v>
      </c>
      <c r="C140" s="53" t="s">
        <v>284</v>
      </c>
      <c r="D140" s="70"/>
      <c r="E140" s="70">
        <v>1</v>
      </c>
      <c r="F140" s="49">
        <v>1</v>
      </c>
      <c r="G140" s="90" t="s">
        <v>140</v>
      </c>
      <c r="H140" s="70"/>
      <c r="I140" s="64">
        <f t="shared" si="103"/>
        <v>0</v>
      </c>
      <c r="J140" s="48"/>
      <c r="K140" s="64">
        <f>SUMIF(order!C:C,A:A,order!G:G)</f>
        <v>0</v>
      </c>
      <c r="L140" s="64">
        <f>SUMIF(order!C:C,A:A,order!H:H)</f>
        <v>0</v>
      </c>
      <c r="M140" s="64">
        <f t="shared" si="104"/>
        <v>0</v>
      </c>
      <c r="N140" s="64">
        <f t="shared" si="105"/>
        <v>0</v>
      </c>
      <c r="P140" s="104">
        <f t="shared" si="106"/>
        <v>0</v>
      </c>
      <c r="Q140" s="64">
        <f t="shared" si="107"/>
        <v>0</v>
      </c>
      <c r="AI140" s="50"/>
      <c r="AJ140" s="50"/>
    </row>
    <row r="141" spans="1:36" s="49" customFormat="1" x14ac:dyDescent="0.25">
      <c r="A141" s="53">
        <v>2011</v>
      </c>
      <c r="B141" s="71" t="s">
        <v>200</v>
      </c>
      <c r="C141" s="53" t="s">
        <v>284</v>
      </c>
      <c r="D141" s="70"/>
      <c r="E141" s="70">
        <v>1</v>
      </c>
      <c r="F141" s="49">
        <v>1</v>
      </c>
      <c r="G141" s="90" t="s">
        <v>140</v>
      </c>
      <c r="H141" s="70"/>
      <c r="I141" s="64">
        <f t="shared" si="103"/>
        <v>0</v>
      </c>
      <c r="J141" s="48"/>
      <c r="K141" s="64">
        <f>SUMIF(order!C:C,A:A,order!G:G)</f>
        <v>0</v>
      </c>
      <c r="L141" s="64">
        <f>SUMIF(order!C:C,A:A,order!H:H)</f>
        <v>0</v>
      </c>
      <c r="M141" s="64">
        <f t="shared" si="104"/>
        <v>0</v>
      </c>
      <c r="N141" s="64">
        <f t="shared" si="105"/>
        <v>0</v>
      </c>
      <c r="P141" s="104">
        <f t="shared" si="106"/>
        <v>0</v>
      </c>
      <c r="Q141" s="64">
        <f t="shared" si="107"/>
        <v>0</v>
      </c>
      <c r="AI141" s="50"/>
      <c r="AJ141" s="50"/>
    </row>
    <row r="142" spans="1:36" s="49" customFormat="1" x14ac:dyDescent="0.25">
      <c r="A142" s="53">
        <v>2012</v>
      </c>
      <c r="B142" s="71" t="s">
        <v>201</v>
      </c>
      <c r="C142" s="53" t="s">
        <v>284</v>
      </c>
      <c r="D142" s="70"/>
      <c r="E142" s="70">
        <v>1</v>
      </c>
      <c r="F142" s="49">
        <v>1</v>
      </c>
      <c r="G142" s="90" t="s">
        <v>140</v>
      </c>
      <c r="H142" s="70"/>
      <c r="I142" s="64">
        <f t="shared" si="103"/>
        <v>0</v>
      </c>
      <c r="J142" s="48"/>
      <c r="K142" s="64">
        <f>SUMIF(order!C:C,A:A,order!G:G)</f>
        <v>0</v>
      </c>
      <c r="L142" s="64">
        <f>SUMIF(order!C:C,A:A,order!H:H)</f>
        <v>0</v>
      </c>
      <c r="M142" s="64">
        <f t="shared" si="104"/>
        <v>0</v>
      </c>
      <c r="N142" s="64">
        <f t="shared" si="105"/>
        <v>0</v>
      </c>
      <c r="P142" s="104">
        <f t="shared" si="106"/>
        <v>0</v>
      </c>
      <c r="Q142" s="64">
        <f t="shared" si="107"/>
        <v>0</v>
      </c>
      <c r="AI142" s="50"/>
      <c r="AJ142" s="50"/>
    </row>
    <row r="143" spans="1:36" s="49" customFormat="1" x14ac:dyDescent="0.25">
      <c r="A143" s="53">
        <v>2013</v>
      </c>
      <c r="B143" s="71" t="s">
        <v>202</v>
      </c>
      <c r="C143" s="53" t="s">
        <v>284</v>
      </c>
      <c r="D143" s="70"/>
      <c r="E143" s="70">
        <v>1</v>
      </c>
      <c r="F143" s="49">
        <v>1</v>
      </c>
      <c r="G143" s="90" t="s">
        <v>140</v>
      </c>
      <c r="H143" s="70"/>
      <c r="I143" s="64">
        <f t="shared" si="103"/>
        <v>0</v>
      </c>
      <c r="J143" s="48"/>
      <c r="K143" s="64">
        <f>SUMIF(order!C:C,A:A,order!G:G)</f>
        <v>0</v>
      </c>
      <c r="L143" s="64">
        <f>SUMIF(order!C:C,A:A,order!H:H)</f>
        <v>0</v>
      </c>
      <c r="M143" s="64">
        <f t="shared" si="104"/>
        <v>0</v>
      </c>
      <c r="N143" s="64">
        <f t="shared" si="105"/>
        <v>0</v>
      </c>
      <c r="P143" s="104">
        <f t="shared" si="106"/>
        <v>0</v>
      </c>
      <c r="Q143" s="64">
        <f t="shared" si="107"/>
        <v>0</v>
      </c>
      <c r="AI143" s="50"/>
      <c r="AJ143" s="50"/>
    </row>
    <row r="144" spans="1:36" s="49" customFormat="1" x14ac:dyDescent="0.25">
      <c r="A144" s="53">
        <v>2014</v>
      </c>
      <c r="B144" s="71" t="s">
        <v>21</v>
      </c>
      <c r="C144" s="53" t="s">
        <v>284</v>
      </c>
      <c r="D144" s="70"/>
      <c r="E144" s="70">
        <v>1</v>
      </c>
      <c r="F144" s="49">
        <v>1</v>
      </c>
      <c r="G144" s="90" t="s">
        <v>140</v>
      </c>
      <c r="H144" s="70"/>
      <c r="I144" s="64">
        <f t="shared" si="103"/>
        <v>0</v>
      </c>
      <c r="J144" s="48"/>
      <c r="K144" s="64">
        <f>SUMIF(order!C:C,A:A,order!G:G)</f>
        <v>0</v>
      </c>
      <c r="L144" s="64">
        <f>SUMIF(order!C:C,A:A,order!H:H)</f>
        <v>0</v>
      </c>
      <c r="M144" s="64">
        <f t="shared" si="104"/>
        <v>0</v>
      </c>
      <c r="N144" s="64">
        <f t="shared" si="105"/>
        <v>0</v>
      </c>
      <c r="P144" s="104">
        <f t="shared" si="106"/>
        <v>0</v>
      </c>
      <c r="Q144" s="64">
        <f t="shared" si="107"/>
        <v>0</v>
      </c>
      <c r="AI144" s="50"/>
      <c r="AJ144" s="50"/>
    </row>
    <row r="145" spans="1:36" s="49" customFormat="1" x14ac:dyDescent="0.25">
      <c r="A145" s="53">
        <v>2020</v>
      </c>
      <c r="B145" s="71" t="s">
        <v>22</v>
      </c>
      <c r="C145" s="53" t="s">
        <v>96</v>
      </c>
      <c r="D145" s="70"/>
      <c r="E145" s="70">
        <v>1</v>
      </c>
      <c r="F145" s="49">
        <v>1</v>
      </c>
      <c r="G145" s="90" t="s">
        <v>140</v>
      </c>
      <c r="H145" s="70"/>
      <c r="I145" s="64">
        <f t="shared" si="103"/>
        <v>0</v>
      </c>
      <c r="J145" s="48"/>
      <c r="K145" s="64">
        <f>SUMIF(order!C:C,A:A,order!G:G)</f>
        <v>0</v>
      </c>
      <c r="L145" s="64">
        <f>SUMIF(order!C:C,A:A,order!H:H)</f>
        <v>0</v>
      </c>
      <c r="M145" s="64">
        <f t="shared" si="104"/>
        <v>0</v>
      </c>
      <c r="N145" s="64">
        <f t="shared" si="105"/>
        <v>0</v>
      </c>
      <c r="P145" s="104">
        <f t="shared" si="106"/>
        <v>0</v>
      </c>
      <c r="Q145" s="64">
        <f t="shared" si="107"/>
        <v>0</v>
      </c>
      <c r="AI145" s="50"/>
      <c r="AJ145" s="50"/>
    </row>
    <row r="146" spans="1:36" s="49" customFormat="1" x14ac:dyDescent="0.25">
      <c r="A146" s="53">
        <v>2036</v>
      </c>
      <c r="B146" s="71" t="s">
        <v>203</v>
      </c>
      <c r="C146" s="53" t="s">
        <v>284</v>
      </c>
      <c r="D146" s="70"/>
      <c r="E146" s="70">
        <v>1</v>
      </c>
      <c r="F146" s="49">
        <v>1</v>
      </c>
      <c r="G146" s="90" t="s">
        <v>140</v>
      </c>
      <c r="H146" s="70"/>
      <c r="I146" s="64">
        <f t="shared" si="103"/>
        <v>0</v>
      </c>
      <c r="J146" s="48"/>
      <c r="K146" s="64">
        <f>SUMIF(order!C:C,A:A,order!G:G)</f>
        <v>0</v>
      </c>
      <c r="L146" s="64">
        <f>SUMIF(order!C:C,A:A,order!H:H)</f>
        <v>0</v>
      </c>
      <c r="M146" s="64">
        <f t="shared" si="104"/>
        <v>0</v>
      </c>
      <c r="N146" s="64">
        <f t="shared" si="105"/>
        <v>0</v>
      </c>
      <c r="P146" s="104">
        <f t="shared" si="106"/>
        <v>0</v>
      </c>
      <c r="Q146" s="64">
        <f t="shared" si="107"/>
        <v>0</v>
      </c>
      <c r="AI146" s="50"/>
      <c r="AJ146" s="50"/>
    </row>
    <row r="147" spans="1:36" s="49" customFormat="1" ht="13" x14ac:dyDescent="0.3">
      <c r="A147" s="50"/>
      <c r="B147" s="75" t="s">
        <v>133</v>
      </c>
      <c r="C147" s="50"/>
      <c r="D147" s="70"/>
      <c r="E147" s="70"/>
      <c r="G147" s="90"/>
      <c r="H147" s="70"/>
      <c r="I147" s="108">
        <f t="shared" ref="I147:N147" si="109">SUM(I137:I146)</f>
        <v>0</v>
      </c>
      <c r="J147" s="108">
        <f t="shared" si="109"/>
        <v>0</v>
      </c>
      <c r="K147" s="108">
        <f t="shared" si="109"/>
        <v>0</v>
      </c>
      <c r="L147" s="108">
        <f t="shared" si="109"/>
        <v>0</v>
      </c>
      <c r="M147" s="108">
        <f t="shared" si="109"/>
        <v>0</v>
      </c>
      <c r="N147" s="108">
        <f t="shared" si="109"/>
        <v>0</v>
      </c>
      <c r="O147" s="109"/>
      <c r="P147" s="110">
        <f>SUM(P137:P146)</f>
        <v>0</v>
      </c>
      <c r="Q147" s="108">
        <f>SUM(Q137:Q146)</f>
        <v>0</v>
      </c>
      <c r="AI147" s="50"/>
      <c r="AJ147" s="50"/>
    </row>
    <row r="148" spans="1:36" s="49" customFormat="1" x14ac:dyDescent="0.25">
      <c r="A148" s="53"/>
      <c r="B148" s="71"/>
      <c r="C148" s="53"/>
      <c r="D148" s="70"/>
      <c r="E148" s="70"/>
      <c r="G148" s="90"/>
      <c r="H148" s="70"/>
      <c r="I148" s="52"/>
      <c r="J148" s="48"/>
      <c r="K148" s="52"/>
      <c r="L148" s="52"/>
      <c r="M148" s="52"/>
      <c r="N148" s="52"/>
      <c r="P148" s="106"/>
      <c r="Q148" s="52"/>
      <c r="AI148" s="50"/>
      <c r="AJ148" s="50"/>
    </row>
    <row r="149" spans="1:36" s="49" customFormat="1" ht="13" x14ac:dyDescent="0.3">
      <c r="A149" s="56">
        <v>2200</v>
      </c>
      <c r="B149" s="57" t="s">
        <v>107</v>
      </c>
      <c r="C149" s="61"/>
      <c r="D149" s="70"/>
      <c r="E149" s="70"/>
      <c r="G149" s="90"/>
      <c r="H149" s="70"/>
      <c r="I149" s="64"/>
      <c r="J149" s="48"/>
      <c r="K149" s="64"/>
      <c r="L149" s="64"/>
      <c r="M149" s="64"/>
      <c r="N149" s="64"/>
      <c r="P149" s="104"/>
      <c r="Q149" s="64"/>
      <c r="AI149" s="50"/>
      <c r="AJ149" s="50"/>
    </row>
    <row r="150" spans="1:36" s="49" customFormat="1" x14ac:dyDescent="0.25">
      <c r="A150" s="53">
        <v>2201</v>
      </c>
      <c r="B150" s="71" t="s">
        <v>23</v>
      </c>
      <c r="C150" s="53" t="s">
        <v>94</v>
      </c>
      <c r="D150" s="70"/>
      <c r="E150" s="70">
        <v>1</v>
      </c>
      <c r="F150" s="49">
        <v>1</v>
      </c>
      <c r="G150" s="90" t="s">
        <v>140</v>
      </c>
      <c r="H150" s="70"/>
      <c r="I150" s="64">
        <f t="shared" ref="I150:I152" si="110">E150*F150*H150</f>
        <v>0</v>
      </c>
      <c r="J150" s="48"/>
      <c r="K150" s="64">
        <f>SUMIF(order!C:C,A:A,order!G:G)</f>
        <v>0</v>
      </c>
      <c r="L150" s="64">
        <f>SUMIF(order!C:C,A:A,order!H:H)</f>
        <v>0</v>
      </c>
      <c r="M150" s="64">
        <f>K:K+L:L</f>
        <v>0</v>
      </c>
      <c r="N150" s="64">
        <f>I:I-M:M</f>
        <v>0</v>
      </c>
      <c r="P150" s="104">
        <f>I:I</f>
        <v>0</v>
      </c>
      <c r="Q150" s="64">
        <f>P:P-I:I</f>
        <v>0</v>
      </c>
      <c r="AI150" s="50"/>
      <c r="AJ150" s="50"/>
    </row>
    <row r="151" spans="1:36" s="49" customFormat="1" x14ac:dyDescent="0.25">
      <c r="A151" s="53">
        <v>2202</v>
      </c>
      <c r="B151" s="71" t="s">
        <v>149</v>
      </c>
      <c r="C151" s="53" t="s">
        <v>94</v>
      </c>
      <c r="D151" s="70"/>
      <c r="E151" s="70">
        <v>1</v>
      </c>
      <c r="F151" s="49">
        <v>1</v>
      </c>
      <c r="G151" s="90" t="s">
        <v>191</v>
      </c>
      <c r="H151" s="70"/>
      <c r="I151" s="64">
        <f t="shared" si="110"/>
        <v>0</v>
      </c>
      <c r="J151" s="48"/>
      <c r="K151" s="64">
        <f>SUMIF(order!C:C,A:A,order!G:G)</f>
        <v>0</v>
      </c>
      <c r="L151" s="64">
        <f>SUMIF(order!C:C,A:A,order!H:H)</f>
        <v>0</v>
      </c>
      <c r="M151" s="64">
        <f>K:K+L:L</f>
        <v>0</v>
      </c>
      <c r="N151" s="64">
        <f>I:I-M:M</f>
        <v>0</v>
      </c>
      <c r="P151" s="104">
        <f>I:I</f>
        <v>0</v>
      </c>
      <c r="Q151" s="64">
        <f>P:P-I:I</f>
        <v>0</v>
      </c>
      <c r="AI151" s="50"/>
      <c r="AJ151" s="50"/>
    </row>
    <row r="152" spans="1:36" s="49" customFormat="1" x14ac:dyDescent="0.25">
      <c r="A152" s="53">
        <v>2222</v>
      </c>
      <c r="B152" s="71" t="s">
        <v>151</v>
      </c>
      <c r="C152" s="53" t="s">
        <v>94</v>
      </c>
      <c r="D152" s="70"/>
      <c r="E152" s="70">
        <v>1</v>
      </c>
      <c r="F152" s="49">
        <v>1</v>
      </c>
      <c r="G152" s="90" t="s">
        <v>101</v>
      </c>
      <c r="H152" s="70"/>
      <c r="I152" s="64">
        <f t="shared" si="110"/>
        <v>0</v>
      </c>
      <c r="J152" s="48"/>
      <c r="K152" s="64">
        <f>SUMIF(order!C:C,A:A,order!G:G)</f>
        <v>0</v>
      </c>
      <c r="L152" s="64">
        <f>SUMIF(order!C:C,A:A,order!H:H)</f>
        <v>0</v>
      </c>
      <c r="M152" s="64">
        <f>K:K+L:L</f>
        <v>0</v>
      </c>
      <c r="N152" s="64">
        <f>I:I-M:M</f>
        <v>0</v>
      </c>
      <c r="P152" s="104">
        <f>I:I</f>
        <v>0</v>
      </c>
      <c r="Q152" s="64">
        <f>P:P-I:I</f>
        <v>0</v>
      </c>
      <c r="AI152" s="50"/>
      <c r="AJ152" s="50"/>
    </row>
    <row r="153" spans="1:36" s="49" customFormat="1" ht="13" x14ac:dyDescent="0.3">
      <c r="A153" s="50"/>
      <c r="B153" s="75" t="s">
        <v>133</v>
      </c>
      <c r="C153" s="50"/>
      <c r="D153" s="70"/>
      <c r="E153" s="70"/>
      <c r="G153" s="90"/>
      <c r="H153" s="70"/>
      <c r="I153" s="108">
        <f t="shared" ref="I153:N153" si="111">SUM(I150:I152)</f>
        <v>0</v>
      </c>
      <c r="J153" s="108">
        <f t="shared" si="111"/>
        <v>0</v>
      </c>
      <c r="K153" s="108">
        <f t="shared" si="111"/>
        <v>0</v>
      </c>
      <c r="L153" s="108">
        <f t="shared" ref="L153" si="112">SUM(L150:L152)</f>
        <v>0</v>
      </c>
      <c r="M153" s="108">
        <f t="shared" si="111"/>
        <v>0</v>
      </c>
      <c r="N153" s="108">
        <f t="shared" si="111"/>
        <v>0</v>
      </c>
      <c r="O153" s="109"/>
      <c r="P153" s="110">
        <f>SUM(P150:P152)</f>
        <v>0</v>
      </c>
      <c r="Q153" s="108">
        <f t="shared" ref="Q153" si="113">SUM(Q150:Q152)</f>
        <v>0</v>
      </c>
      <c r="AI153" s="50"/>
      <c r="AJ153" s="50"/>
    </row>
    <row r="154" spans="1:36" s="49" customFormat="1" x14ac:dyDescent="0.25">
      <c r="A154" s="53"/>
      <c r="B154" s="71"/>
      <c r="C154" s="53"/>
      <c r="D154" s="70"/>
      <c r="E154" s="70"/>
      <c r="H154" s="70"/>
      <c r="I154" s="64"/>
      <c r="J154" s="48"/>
      <c r="K154" s="64"/>
      <c r="L154" s="64"/>
      <c r="M154" s="64"/>
      <c r="N154" s="64"/>
      <c r="P154" s="104"/>
      <c r="Q154" s="64"/>
      <c r="AI154" s="50"/>
      <c r="AJ154" s="50"/>
    </row>
    <row r="155" spans="1:36" s="49" customFormat="1" ht="13" x14ac:dyDescent="0.3">
      <c r="A155" s="56">
        <v>2300</v>
      </c>
      <c r="B155" s="57" t="s">
        <v>108</v>
      </c>
      <c r="C155" s="61"/>
      <c r="D155" s="70"/>
      <c r="E155" s="70"/>
      <c r="H155" s="70"/>
      <c r="I155" s="51"/>
      <c r="J155" s="48"/>
      <c r="K155" s="51"/>
      <c r="L155" s="51"/>
      <c r="M155" s="51"/>
      <c r="N155" s="51"/>
      <c r="P155" s="100"/>
      <c r="Q155" s="51"/>
      <c r="AI155" s="50"/>
      <c r="AJ155" s="50"/>
    </row>
    <row r="156" spans="1:36" s="49" customFormat="1" x14ac:dyDescent="0.25">
      <c r="A156" s="73">
        <v>2301</v>
      </c>
      <c r="B156" s="71" t="s">
        <v>24</v>
      </c>
      <c r="C156" s="53" t="s">
        <v>95</v>
      </c>
      <c r="D156" s="70"/>
      <c r="E156" s="70">
        <v>1</v>
      </c>
      <c r="F156" s="49">
        <v>1</v>
      </c>
      <c r="G156" s="90" t="s">
        <v>141</v>
      </c>
      <c r="H156" s="70"/>
      <c r="I156" s="64">
        <f t="shared" ref="I156:I162" si="114">E156*F156*H156</f>
        <v>0</v>
      </c>
      <c r="J156" s="48"/>
      <c r="K156" s="64">
        <f>SUMIF(order!C:C,A:A,order!G:G)</f>
        <v>0</v>
      </c>
      <c r="L156" s="64">
        <f>SUMIF(order!C:C,A:A,order!H:H)</f>
        <v>0</v>
      </c>
      <c r="M156" s="64">
        <f t="shared" ref="M156:M162" si="115">K:K+L:L</f>
        <v>0</v>
      </c>
      <c r="N156" s="64">
        <f t="shared" ref="N156:N162" si="116">I:I-M:M</f>
        <v>0</v>
      </c>
      <c r="P156" s="104">
        <f t="shared" ref="P156:P162" si="117">I:I</f>
        <v>0</v>
      </c>
      <c r="Q156" s="64">
        <f t="shared" ref="Q156:Q162" si="118">P:P-I:I</f>
        <v>0</v>
      </c>
      <c r="AI156" s="50"/>
      <c r="AJ156" s="50"/>
    </row>
    <row r="157" spans="1:36" s="49" customFormat="1" x14ac:dyDescent="0.25">
      <c r="A157" s="73">
        <v>2302</v>
      </c>
      <c r="B157" s="71" t="s">
        <v>25</v>
      </c>
      <c r="C157" s="53" t="s">
        <v>95</v>
      </c>
      <c r="D157" s="70"/>
      <c r="E157" s="70">
        <v>1</v>
      </c>
      <c r="F157" s="49">
        <v>1</v>
      </c>
      <c r="G157" s="90" t="s">
        <v>140</v>
      </c>
      <c r="H157" s="70"/>
      <c r="I157" s="64">
        <f t="shared" si="114"/>
        <v>0</v>
      </c>
      <c r="J157" s="48"/>
      <c r="K157" s="64">
        <f>SUMIF(order!C:C,A:A,order!G:G)</f>
        <v>0</v>
      </c>
      <c r="L157" s="64">
        <f>SUMIF(order!C:C,A:A,order!H:H)</f>
        <v>0</v>
      </c>
      <c r="M157" s="64">
        <f t="shared" si="115"/>
        <v>0</v>
      </c>
      <c r="N157" s="64">
        <f t="shared" si="116"/>
        <v>0</v>
      </c>
      <c r="P157" s="104">
        <f t="shared" si="117"/>
        <v>0</v>
      </c>
      <c r="Q157" s="64">
        <f t="shared" si="118"/>
        <v>0</v>
      </c>
      <c r="AI157" s="50"/>
      <c r="AJ157" s="50"/>
    </row>
    <row r="158" spans="1:36" s="49" customFormat="1" x14ac:dyDescent="0.25">
      <c r="A158" s="73">
        <v>2303</v>
      </c>
      <c r="B158" s="71" t="s">
        <v>152</v>
      </c>
      <c r="C158" s="53" t="s">
        <v>95</v>
      </c>
      <c r="D158" s="70"/>
      <c r="E158" s="70">
        <v>1</v>
      </c>
      <c r="F158" s="49">
        <v>1</v>
      </c>
      <c r="G158" s="90" t="s">
        <v>140</v>
      </c>
      <c r="H158" s="70"/>
      <c r="I158" s="64">
        <f t="shared" si="114"/>
        <v>0</v>
      </c>
      <c r="J158" s="48"/>
      <c r="K158" s="64">
        <f>SUMIF(order!C:C,A:A,order!G:G)</f>
        <v>0</v>
      </c>
      <c r="L158" s="64">
        <f>SUMIF(order!C:C,A:A,order!H:H)</f>
        <v>0</v>
      </c>
      <c r="M158" s="64">
        <f t="shared" si="115"/>
        <v>0</v>
      </c>
      <c r="N158" s="64">
        <f t="shared" si="116"/>
        <v>0</v>
      </c>
      <c r="P158" s="104">
        <f t="shared" si="117"/>
        <v>0</v>
      </c>
      <c r="Q158" s="64">
        <f t="shared" si="118"/>
        <v>0</v>
      </c>
      <c r="AI158" s="50"/>
      <c r="AJ158" s="50"/>
    </row>
    <row r="159" spans="1:36" s="49" customFormat="1" x14ac:dyDescent="0.25">
      <c r="A159" s="53">
        <v>2305</v>
      </c>
      <c r="B159" s="71" t="s">
        <v>204</v>
      </c>
      <c r="C159" s="53" t="s">
        <v>95</v>
      </c>
      <c r="D159" s="70"/>
      <c r="E159" s="70">
        <v>1</v>
      </c>
      <c r="F159" s="49">
        <v>1</v>
      </c>
      <c r="G159" s="90" t="s">
        <v>140</v>
      </c>
      <c r="H159" s="70"/>
      <c r="I159" s="64">
        <f t="shared" si="114"/>
        <v>0</v>
      </c>
      <c r="J159" s="48"/>
      <c r="K159" s="64">
        <f>SUMIF(order!C:C,A:A,order!G:G)</f>
        <v>0</v>
      </c>
      <c r="L159" s="64">
        <f>SUMIF(order!C:C,A:A,order!H:H)</f>
        <v>0</v>
      </c>
      <c r="M159" s="64">
        <f t="shared" si="115"/>
        <v>0</v>
      </c>
      <c r="N159" s="64">
        <f t="shared" si="116"/>
        <v>0</v>
      </c>
      <c r="P159" s="104">
        <f t="shared" si="117"/>
        <v>0</v>
      </c>
      <c r="Q159" s="64">
        <f t="shared" si="118"/>
        <v>0</v>
      </c>
      <c r="AI159" s="50"/>
      <c r="AJ159" s="50"/>
    </row>
    <row r="160" spans="1:36" s="49" customFormat="1" x14ac:dyDescent="0.25">
      <c r="A160" s="53">
        <v>2307</v>
      </c>
      <c r="B160" s="71" t="s">
        <v>205</v>
      </c>
      <c r="C160" s="53" t="s">
        <v>95</v>
      </c>
      <c r="D160" s="70"/>
      <c r="E160" s="70">
        <v>1</v>
      </c>
      <c r="F160" s="49">
        <v>1</v>
      </c>
      <c r="G160" s="90" t="s">
        <v>140</v>
      </c>
      <c r="H160" s="70"/>
      <c r="I160" s="64">
        <f t="shared" si="114"/>
        <v>0</v>
      </c>
      <c r="J160" s="48"/>
      <c r="K160" s="64">
        <f>SUMIF(order!C:C,A:A,order!G:G)</f>
        <v>0</v>
      </c>
      <c r="L160" s="64">
        <f>SUMIF(order!C:C,A:A,order!H:H)</f>
        <v>0</v>
      </c>
      <c r="M160" s="64">
        <f t="shared" si="115"/>
        <v>0</v>
      </c>
      <c r="N160" s="64">
        <f t="shared" si="116"/>
        <v>0</v>
      </c>
      <c r="P160" s="104">
        <f t="shared" si="117"/>
        <v>0</v>
      </c>
      <c r="Q160" s="64">
        <f t="shared" si="118"/>
        <v>0</v>
      </c>
      <c r="AI160" s="50"/>
      <c r="AJ160" s="50"/>
    </row>
    <row r="161" spans="1:36" s="49" customFormat="1" x14ac:dyDescent="0.25">
      <c r="A161" s="53">
        <v>2308</v>
      </c>
      <c r="B161" s="71" t="s">
        <v>219</v>
      </c>
      <c r="C161" s="53" t="s">
        <v>95</v>
      </c>
      <c r="D161" s="70"/>
      <c r="E161" s="70">
        <v>1</v>
      </c>
      <c r="F161" s="49">
        <v>1</v>
      </c>
      <c r="G161" s="90" t="s">
        <v>140</v>
      </c>
      <c r="H161" s="70"/>
      <c r="I161" s="64">
        <f t="shared" si="114"/>
        <v>0</v>
      </c>
      <c r="J161" s="48"/>
      <c r="K161" s="64">
        <f>SUMIF(order!C:C,A:A,order!G:G)</f>
        <v>0</v>
      </c>
      <c r="L161" s="64">
        <f>SUMIF(order!C:C,A:A,order!H:H)</f>
        <v>0</v>
      </c>
      <c r="M161" s="64">
        <f t="shared" si="115"/>
        <v>0</v>
      </c>
      <c r="N161" s="64">
        <f t="shared" si="116"/>
        <v>0</v>
      </c>
      <c r="P161" s="104">
        <f t="shared" si="117"/>
        <v>0</v>
      </c>
      <c r="Q161" s="64">
        <f t="shared" si="118"/>
        <v>0</v>
      </c>
      <c r="AI161" s="50"/>
      <c r="AJ161" s="50"/>
    </row>
    <row r="162" spans="1:36" s="49" customFormat="1" x14ac:dyDescent="0.25">
      <c r="A162" s="73">
        <v>2343</v>
      </c>
      <c r="B162" s="71" t="s">
        <v>253</v>
      </c>
      <c r="C162" s="53" t="s">
        <v>302</v>
      </c>
      <c r="D162" s="70"/>
      <c r="E162" s="70">
        <v>1</v>
      </c>
      <c r="F162" s="49">
        <v>1</v>
      </c>
      <c r="G162" s="90" t="s">
        <v>101</v>
      </c>
      <c r="H162" s="70"/>
      <c r="I162" s="64">
        <f t="shared" si="114"/>
        <v>0</v>
      </c>
      <c r="J162" s="48"/>
      <c r="K162" s="64">
        <f>SUMIF(order!C:C,A:A,order!G:G)</f>
        <v>0</v>
      </c>
      <c r="L162" s="64">
        <f>SUMIF(order!C:C,A:A,order!H:H)</f>
        <v>0</v>
      </c>
      <c r="M162" s="64">
        <f t="shared" si="115"/>
        <v>0</v>
      </c>
      <c r="N162" s="64">
        <f t="shared" si="116"/>
        <v>0</v>
      </c>
      <c r="P162" s="104">
        <f t="shared" si="117"/>
        <v>0</v>
      </c>
      <c r="Q162" s="64">
        <f t="shared" si="118"/>
        <v>0</v>
      </c>
      <c r="AI162" s="50"/>
      <c r="AJ162" s="50"/>
    </row>
    <row r="163" spans="1:36" s="49" customFormat="1" ht="13" x14ac:dyDescent="0.3">
      <c r="A163" s="50"/>
      <c r="B163" s="75" t="s">
        <v>133</v>
      </c>
      <c r="C163" s="50"/>
      <c r="D163" s="70"/>
      <c r="E163" s="70"/>
      <c r="G163" s="90"/>
      <c r="H163" s="70"/>
      <c r="I163" s="108">
        <f t="shared" ref="I163:N163" si="119">SUM(I156:I162)</f>
        <v>0</v>
      </c>
      <c r="J163" s="108">
        <f t="shared" si="119"/>
        <v>0</v>
      </c>
      <c r="K163" s="108">
        <f t="shared" si="119"/>
        <v>0</v>
      </c>
      <c r="L163" s="108">
        <f t="shared" ref="L163" si="120">SUM(L156:L162)</f>
        <v>0</v>
      </c>
      <c r="M163" s="108">
        <f t="shared" si="119"/>
        <v>0</v>
      </c>
      <c r="N163" s="108">
        <f t="shared" si="119"/>
        <v>0</v>
      </c>
      <c r="O163" s="109"/>
      <c r="P163" s="110">
        <f>SUM(P156:P162)</f>
        <v>0</v>
      </c>
      <c r="Q163" s="108">
        <f t="shared" ref="Q163" si="121">SUM(Q156:Q162)</f>
        <v>0</v>
      </c>
      <c r="AI163" s="50"/>
      <c r="AJ163" s="50"/>
    </row>
    <row r="164" spans="1:36" s="49" customFormat="1" ht="13" x14ac:dyDescent="0.3">
      <c r="A164" s="53"/>
      <c r="B164" s="75"/>
      <c r="C164" s="53"/>
      <c r="D164" s="70"/>
      <c r="E164" s="70"/>
      <c r="G164" s="92"/>
      <c r="H164" s="70"/>
      <c r="I164" s="63"/>
      <c r="J164" s="48"/>
      <c r="K164" s="63"/>
      <c r="L164" s="63"/>
      <c r="M164" s="63"/>
      <c r="N164" s="63"/>
      <c r="P164" s="103"/>
      <c r="Q164" s="63"/>
      <c r="AI164" s="50"/>
      <c r="AJ164" s="50"/>
    </row>
    <row r="165" spans="1:36" s="49" customFormat="1" ht="13" x14ac:dyDescent="0.3">
      <c r="A165" s="56">
        <v>2400</v>
      </c>
      <c r="B165" s="57" t="s">
        <v>109</v>
      </c>
      <c r="C165" s="61"/>
      <c r="D165" s="70"/>
      <c r="E165" s="70"/>
      <c r="G165" s="90"/>
      <c r="H165" s="70"/>
      <c r="I165" s="64"/>
      <c r="J165" s="48"/>
      <c r="K165" s="64"/>
      <c r="L165" s="64"/>
      <c r="M165" s="64"/>
      <c r="N165" s="64"/>
      <c r="P165" s="104"/>
      <c r="Q165" s="64"/>
      <c r="AI165" s="50"/>
      <c r="AJ165" s="50"/>
    </row>
    <row r="166" spans="1:36" s="49" customFormat="1" x14ac:dyDescent="0.25">
      <c r="A166" s="53">
        <v>2401</v>
      </c>
      <c r="B166" s="71" t="s">
        <v>29</v>
      </c>
      <c r="C166" s="53" t="s">
        <v>96</v>
      </c>
      <c r="D166" s="70"/>
      <c r="E166" s="70">
        <v>1</v>
      </c>
      <c r="F166" s="49">
        <v>1</v>
      </c>
      <c r="G166" s="90" t="s">
        <v>140</v>
      </c>
      <c r="H166" s="70"/>
      <c r="I166" s="64">
        <f t="shared" ref="I166:I170" si="122">E166*F166*H166</f>
        <v>0</v>
      </c>
      <c r="J166" s="48"/>
      <c r="K166" s="64">
        <f>SUMIF(order!C:C,A:A,order!G:G)</f>
        <v>0</v>
      </c>
      <c r="L166" s="64">
        <f>SUMIF(order!C:C,A:A,order!H:H)</f>
        <v>0</v>
      </c>
      <c r="M166" s="64">
        <f>K:K+L:L</f>
        <v>0</v>
      </c>
      <c r="N166" s="64">
        <f>I:I-M:M</f>
        <v>0</v>
      </c>
      <c r="P166" s="104">
        <f>I:I</f>
        <v>0</v>
      </c>
      <c r="Q166" s="64">
        <f>P:P-I:I</f>
        <v>0</v>
      </c>
      <c r="AI166" s="50"/>
      <c r="AJ166" s="50"/>
    </row>
    <row r="167" spans="1:36" s="49" customFormat="1" x14ac:dyDescent="0.25">
      <c r="A167" s="53">
        <v>2403</v>
      </c>
      <c r="B167" s="71" t="s">
        <v>30</v>
      </c>
      <c r="C167" s="53" t="s">
        <v>96</v>
      </c>
      <c r="D167" s="70"/>
      <c r="E167" s="70">
        <v>1</v>
      </c>
      <c r="F167" s="49">
        <v>1</v>
      </c>
      <c r="G167" s="90" t="s">
        <v>140</v>
      </c>
      <c r="H167" s="70"/>
      <c r="I167" s="64">
        <f t="shared" si="122"/>
        <v>0</v>
      </c>
      <c r="J167" s="48"/>
      <c r="K167" s="64">
        <f>SUMIF(order!C:C,A:A,order!G:G)</f>
        <v>0</v>
      </c>
      <c r="L167" s="64">
        <f>SUMIF(order!C:C,A:A,order!H:H)</f>
        <v>0</v>
      </c>
      <c r="M167" s="64">
        <f>K:K+L:L</f>
        <v>0</v>
      </c>
      <c r="N167" s="64">
        <f>I:I-M:M</f>
        <v>0</v>
      </c>
      <c r="P167" s="104">
        <f>I:I</f>
        <v>0</v>
      </c>
      <c r="Q167" s="64">
        <f>P:P-I:I</f>
        <v>0</v>
      </c>
      <c r="AI167" s="50"/>
      <c r="AJ167" s="50"/>
    </row>
    <row r="168" spans="1:36" s="49" customFormat="1" x14ac:dyDescent="0.25">
      <c r="A168" s="53">
        <v>2440</v>
      </c>
      <c r="B168" s="71" t="s">
        <v>153</v>
      </c>
      <c r="C168" s="53" t="s">
        <v>96</v>
      </c>
      <c r="D168" s="70"/>
      <c r="E168" s="70">
        <v>1</v>
      </c>
      <c r="F168" s="49">
        <v>1</v>
      </c>
      <c r="G168" s="90" t="s">
        <v>101</v>
      </c>
      <c r="H168" s="70"/>
      <c r="I168" s="64">
        <f t="shared" si="122"/>
        <v>0</v>
      </c>
      <c r="J168" s="48"/>
      <c r="K168" s="64">
        <f>SUMIF(order!C:C,A:A,order!G:G)</f>
        <v>0</v>
      </c>
      <c r="L168" s="64">
        <f>SUMIF(order!C:C,A:A,order!H:H)</f>
        <v>0</v>
      </c>
      <c r="M168" s="64">
        <f>K:K+L:L</f>
        <v>0</v>
      </c>
      <c r="N168" s="64">
        <f>I:I-M:M</f>
        <v>0</v>
      </c>
      <c r="P168" s="104">
        <f>I:I</f>
        <v>0</v>
      </c>
      <c r="Q168" s="64">
        <f>P:P-I:I</f>
        <v>0</v>
      </c>
      <c r="AI168" s="50"/>
      <c r="AJ168" s="50"/>
    </row>
    <row r="169" spans="1:36" s="49" customFormat="1" x14ac:dyDescent="0.25">
      <c r="A169" s="53">
        <v>2441</v>
      </c>
      <c r="B169" s="71" t="s">
        <v>27</v>
      </c>
      <c r="C169" s="53" t="s">
        <v>96</v>
      </c>
      <c r="D169" s="70"/>
      <c r="E169" s="70">
        <v>1</v>
      </c>
      <c r="F169" s="49">
        <v>1</v>
      </c>
      <c r="G169" s="90" t="s">
        <v>101</v>
      </c>
      <c r="H169" s="70"/>
      <c r="I169" s="64">
        <f>E169*F169*H169</f>
        <v>0</v>
      </c>
      <c r="J169" s="48"/>
      <c r="K169" s="64">
        <f>SUMIF(order!C:C,A:A,order!G:G)</f>
        <v>0</v>
      </c>
      <c r="L169" s="64">
        <f>SUMIF(order!C:C,A:A,order!H:H)</f>
        <v>0</v>
      </c>
      <c r="M169" s="64">
        <f>K:K+L:L</f>
        <v>0</v>
      </c>
      <c r="N169" s="64">
        <f>I:I-M:M</f>
        <v>0</v>
      </c>
      <c r="P169" s="104">
        <f>I:I</f>
        <v>0</v>
      </c>
      <c r="Q169" s="64">
        <f>P:P-I:I</f>
        <v>0</v>
      </c>
      <c r="AI169" s="50"/>
      <c r="AJ169" s="50"/>
    </row>
    <row r="170" spans="1:36" s="49" customFormat="1" x14ac:dyDescent="0.25">
      <c r="A170" s="53">
        <v>2442</v>
      </c>
      <c r="B170" s="71" t="s">
        <v>28</v>
      </c>
      <c r="C170" s="53" t="s">
        <v>96</v>
      </c>
      <c r="D170" s="70"/>
      <c r="E170" s="70">
        <v>1</v>
      </c>
      <c r="F170" s="49">
        <v>1</v>
      </c>
      <c r="G170" s="90" t="s">
        <v>101</v>
      </c>
      <c r="H170" s="70"/>
      <c r="I170" s="64">
        <f t="shared" si="122"/>
        <v>0</v>
      </c>
      <c r="J170" s="48"/>
      <c r="K170" s="64">
        <f>SUMIF(order!C:C,A:A,order!G:G)</f>
        <v>0</v>
      </c>
      <c r="L170" s="64">
        <f>SUMIF(order!C:C,A:A,order!H:H)</f>
        <v>0</v>
      </c>
      <c r="M170" s="64">
        <f>K:K+L:L</f>
        <v>0</v>
      </c>
      <c r="N170" s="64">
        <f>I:I-M:M</f>
        <v>0</v>
      </c>
      <c r="P170" s="104">
        <f>I:I</f>
        <v>0</v>
      </c>
      <c r="Q170" s="64">
        <f>P:P-I:I</f>
        <v>0</v>
      </c>
      <c r="AI170" s="50"/>
      <c r="AJ170" s="50"/>
    </row>
    <row r="171" spans="1:36" s="49" customFormat="1" ht="13" x14ac:dyDescent="0.3">
      <c r="A171" s="53"/>
      <c r="B171" s="75" t="s">
        <v>133</v>
      </c>
      <c r="C171" s="53"/>
      <c r="D171" s="70"/>
      <c r="E171" s="70"/>
      <c r="G171" s="90"/>
      <c r="H171" s="70"/>
      <c r="I171" s="108">
        <f t="shared" ref="I171:N171" si="123">SUM(I166:I170)</f>
        <v>0</v>
      </c>
      <c r="J171" s="108">
        <f t="shared" si="123"/>
        <v>0</v>
      </c>
      <c r="K171" s="108">
        <f t="shared" si="123"/>
        <v>0</v>
      </c>
      <c r="L171" s="108">
        <f t="shared" ref="L171" si="124">SUM(L166:L170)</f>
        <v>0</v>
      </c>
      <c r="M171" s="108">
        <f t="shared" si="123"/>
        <v>0</v>
      </c>
      <c r="N171" s="108">
        <f t="shared" si="123"/>
        <v>0</v>
      </c>
      <c r="O171" s="109"/>
      <c r="P171" s="110">
        <f>SUM(P166:P170)</f>
        <v>0</v>
      </c>
      <c r="Q171" s="108">
        <f t="shared" ref="Q171" si="125">SUM(Q166:Q170)</f>
        <v>0</v>
      </c>
      <c r="AI171" s="50"/>
      <c r="AJ171" s="50"/>
    </row>
    <row r="172" spans="1:36" s="49" customFormat="1" x14ac:dyDescent="0.25">
      <c r="A172" s="53"/>
      <c r="B172" s="71"/>
      <c r="C172" s="53"/>
      <c r="D172" s="70"/>
      <c r="E172" s="70"/>
      <c r="H172" s="70"/>
      <c r="I172" s="64"/>
      <c r="J172" s="48"/>
      <c r="K172" s="64"/>
      <c r="L172" s="64"/>
      <c r="M172" s="64"/>
      <c r="N172" s="64"/>
      <c r="P172" s="104"/>
      <c r="Q172" s="64"/>
      <c r="AI172" s="50"/>
      <c r="AJ172" s="50"/>
    </row>
    <row r="173" spans="1:36" s="49" customFormat="1" ht="13" x14ac:dyDescent="0.3">
      <c r="A173" s="56">
        <v>2500</v>
      </c>
      <c r="B173" s="57" t="s">
        <v>110</v>
      </c>
      <c r="C173" s="61"/>
      <c r="D173" s="70"/>
      <c r="E173" s="70"/>
      <c r="G173" s="90"/>
      <c r="H173" s="70"/>
      <c r="I173" s="64"/>
      <c r="J173" s="48"/>
      <c r="K173" s="64"/>
      <c r="L173" s="64"/>
      <c r="M173" s="64"/>
      <c r="N173" s="64"/>
      <c r="P173" s="104"/>
      <c r="Q173" s="64"/>
      <c r="AI173" s="50"/>
      <c r="AJ173" s="50"/>
    </row>
    <row r="174" spans="1:36" s="49" customFormat="1" x14ac:dyDescent="0.25">
      <c r="A174" s="53">
        <v>2501</v>
      </c>
      <c r="B174" s="71" t="s">
        <v>31</v>
      </c>
      <c r="C174" s="53" t="s">
        <v>96</v>
      </c>
      <c r="D174" s="70"/>
      <c r="E174" s="70">
        <v>1</v>
      </c>
      <c r="F174" s="49">
        <v>1</v>
      </c>
      <c r="G174" s="90" t="s">
        <v>140</v>
      </c>
      <c r="H174" s="70"/>
      <c r="I174" s="64">
        <f>E174*F174*H174</f>
        <v>0</v>
      </c>
      <c r="J174" s="48"/>
      <c r="K174" s="64">
        <f>SUMIF(order!C:C,A:A,order!G:G)</f>
        <v>0</v>
      </c>
      <c r="L174" s="64">
        <f>SUMIF(order!C:C,A:A,order!H:H)</f>
        <v>0</v>
      </c>
      <c r="M174" s="64">
        <f t="shared" ref="M174:M180" si="126">K:K+L:L</f>
        <v>0</v>
      </c>
      <c r="N174" s="64">
        <f t="shared" ref="N174:N180" si="127">I:I-M:M</f>
        <v>0</v>
      </c>
      <c r="P174" s="104">
        <f t="shared" ref="P174:P180" si="128">I:I</f>
        <v>0</v>
      </c>
      <c r="Q174" s="64">
        <f t="shared" ref="Q174:Q180" si="129">P:P-I:I</f>
        <v>0</v>
      </c>
      <c r="AI174" s="50"/>
      <c r="AJ174" s="50"/>
    </row>
    <row r="175" spans="1:36" s="49" customFormat="1" x14ac:dyDescent="0.25">
      <c r="A175" s="53">
        <v>2503</v>
      </c>
      <c r="B175" s="71" t="s">
        <v>154</v>
      </c>
      <c r="C175" s="53" t="s">
        <v>96</v>
      </c>
      <c r="D175" s="70"/>
      <c r="E175" s="70">
        <v>1</v>
      </c>
      <c r="F175" s="49">
        <v>1</v>
      </c>
      <c r="G175" s="90" t="s">
        <v>140</v>
      </c>
      <c r="H175" s="70"/>
      <c r="I175" s="64">
        <f t="shared" ref="I175:I180" si="130">E175*F175*H175</f>
        <v>0</v>
      </c>
      <c r="J175" s="48"/>
      <c r="K175" s="64">
        <f>SUMIF(order!C:C,A:A,order!G:G)</f>
        <v>0</v>
      </c>
      <c r="L175" s="64">
        <f>SUMIF(order!C:C,A:A,order!H:H)</f>
        <v>0</v>
      </c>
      <c r="M175" s="64">
        <f t="shared" si="126"/>
        <v>0</v>
      </c>
      <c r="N175" s="64">
        <f t="shared" si="127"/>
        <v>0</v>
      </c>
      <c r="P175" s="104">
        <f t="shared" si="128"/>
        <v>0</v>
      </c>
      <c r="Q175" s="64">
        <f t="shared" si="129"/>
        <v>0</v>
      </c>
      <c r="AI175" s="50"/>
      <c r="AJ175" s="50"/>
    </row>
    <row r="176" spans="1:36" s="49" customFormat="1" x14ac:dyDescent="0.25">
      <c r="A176" s="53">
        <v>2504</v>
      </c>
      <c r="B176" s="71" t="s">
        <v>32</v>
      </c>
      <c r="C176" s="53" t="s">
        <v>96</v>
      </c>
      <c r="D176" s="70"/>
      <c r="E176" s="70">
        <v>1</v>
      </c>
      <c r="F176" s="49">
        <v>1</v>
      </c>
      <c r="G176" s="90" t="s">
        <v>140</v>
      </c>
      <c r="H176" s="70"/>
      <c r="I176" s="64">
        <f t="shared" si="130"/>
        <v>0</v>
      </c>
      <c r="J176" s="48"/>
      <c r="K176" s="64">
        <f>SUMIF(order!C:C,A:A,order!G:G)</f>
        <v>0</v>
      </c>
      <c r="L176" s="64">
        <f>SUMIF(order!C:C,A:A,order!H:H)</f>
        <v>0</v>
      </c>
      <c r="M176" s="64">
        <f t="shared" si="126"/>
        <v>0</v>
      </c>
      <c r="N176" s="64">
        <f t="shared" si="127"/>
        <v>0</v>
      </c>
      <c r="P176" s="104">
        <f t="shared" si="128"/>
        <v>0</v>
      </c>
      <c r="Q176" s="64">
        <f t="shared" si="129"/>
        <v>0</v>
      </c>
      <c r="AI176" s="50"/>
      <c r="AJ176" s="50"/>
    </row>
    <row r="177" spans="1:36" s="49" customFormat="1" x14ac:dyDescent="0.25">
      <c r="A177" s="53" t="s">
        <v>811</v>
      </c>
      <c r="B177" s="71" t="s">
        <v>812</v>
      </c>
      <c r="C177" s="53" t="s">
        <v>96</v>
      </c>
      <c r="D177" s="70"/>
      <c r="E177" s="70">
        <v>1</v>
      </c>
      <c r="F177" s="49">
        <v>1</v>
      </c>
      <c r="G177" s="90" t="s">
        <v>140</v>
      </c>
      <c r="H177" s="70"/>
      <c r="I177" s="64">
        <f t="shared" si="130"/>
        <v>0</v>
      </c>
      <c r="J177" s="48"/>
      <c r="K177" s="64">
        <f>SUMIF(order!C:C,A:A,order!G:G)</f>
        <v>0</v>
      </c>
      <c r="L177" s="64">
        <f>SUMIF(order!C:C,A:A,order!H:H)</f>
        <v>0</v>
      </c>
      <c r="M177" s="64">
        <f t="shared" si="126"/>
        <v>0</v>
      </c>
      <c r="N177" s="64">
        <f t="shared" si="127"/>
        <v>0</v>
      </c>
      <c r="P177" s="104">
        <f t="shared" si="128"/>
        <v>0</v>
      </c>
      <c r="Q177" s="64">
        <f t="shared" si="129"/>
        <v>0</v>
      </c>
      <c r="AI177" s="50"/>
      <c r="AJ177" s="50"/>
    </row>
    <row r="178" spans="1:36" s="49" customFormat="1" x14ac:dyDescent="0.25">
      <c r="A178" s="53">
        <v>2540</v>
      </c>
      <c r="B178" s="71" t="s">
        <v>220</v>
      </c>
      <c r="C178" s="53" t="s">
        <v>96</v>
      </c>
      <c r="D178" s="70"/>
      <c r="E178" s="70">
        <v>1</v>
      </c>
      <c r="F178" s="49">
        <v>1</v>
      </c>
      <c r="G178" s="90" t="s">
        <v>101</v>
      </c>
      <c r="H178" s="70"/>
      <c r="I178" s="64">
        <f t="shared" si="130"/>
        <v>0</v>
      </c>
      <c r="J178" s="48"/>
      <c r="K178" s="64">
        <f>SUMIF(order!C:C,A:A,order!G:G)</f>
        <v>0</v>
      </c>
      <c r="L178" s="64">
        <f>SUMIF(order!C:C,A:A,order!H:H)</f>
        <v>0</v>
      </c>
      <c r="M178" s="64">
        <f t="shared" si="126"/>
        <v>0</v>
      </c>
      <c r="N178" s="64">
        <f t="shared" si="127"/>
        <v>0</v>
      </c>
      <c r="P178" s="104">
        <f t="shared" si="128"/>
        <v>0</v>
      </c>
      <c r="Q178" s="64">
        <f t="shared" si="129"/>
        <v>0</v>
      </c>
      <c r="AI178" s="50"/>
      <c r="AJ178" s="50"/>
    </row>
    <row r="179" spans="1:36" s="49" customFormat="1" x14ac:dyDescent="0.25">
      <c r="A179" s="53">
        <v>2541</v>
      </c>
      <c r="B179" s="71" t="s">
        <v>33</v>
      </c>
      <c r="C179" s="53" t="s">
        <v>96</v>
      </c>
      <c r="D179" s="70"/>
      <c r="E179" s="70">
        <v>1</v>
      </c>
      <c r="F179" s="49">
        <v>1</v>
      </c>
      <c r="G179" s="90" t="s">
        <v>101</v>
      </c>
      <c r="H179" s="70"/>
      <c r="I179" s="64">
        <f t="shared" si="130"/>
        <v>0</v>
      </c>
      <c r="J179" s="48"/>
      <c r="K179" s="64">
        <f>SUMIF(order!C:C,A:A,order!G:G)</f>
        <v>0</v>
      </c>
      <c r="L179" s="64">
        <f>SUMIF(order!C:C,A:A,order!H:H)</f>
        <v>0</v>
      </c>
      <c r="M179" s="64">
        <f t="shared" si="126"/>
        <v>0</v>
      </c>
      <c r="N179" s="64">
        <f t="shared" si="127"/>
        <v>0</v>
      </c>
      <c r="P179" s="104">
        <f t="shared" si="128"/>
        <v>0</v>
      </c>
      <c r="Q179" s="64">
        <f t="shared" si="129"/>
        <v>0</v>
      </c>
      <c r="AI179" s="50"/>
      <c r="AJ179" s="50"/>
    </row>
    <row r="180" spans="1:36" s="49" customFormat="1" x14ac:dyDescent="0.25">
      <c r="A180" s="53">
        <v>2542</v>
      </c>
      <c r="B180" s="71" t="s">
        <v>28</v>
      </c>
      <c r="C180" s="53" t="s">
        <v>96</v>
      </c>
      <c r="D180" s="70"/>
      <c r="E180" s="70">
        <v>1</v>
      </c>
      <c r="F180" s="49">
        <v>1</v>
      </c>
      <c r="G180" s="90" t="s">
        <v>101</v>
      </c>
      <c r="H180" s="70"/>
      <c r="I180" s="64">
        <f t="shared" si="130"/>
        <v>0</v>
      </c>
      <c r="J180" s="48"/>
      <c r="K180" s="64">
        <f>SUMIF(order!C:C,A:A,order!G:G)</f>
        <v>0</v>
      </c>
      <c r="L180" s="64">
        <f>SUMIF(order!C:C,A:A,order!H:H)</f>
        <v>0</v>
      </c>
      <c r="M180" s="64">
        <f t="shared" si="126"/>
        <v>0</v>
      </c>
      <c r="N180" s="64">
        <f t="shared" si="127"/>
        <v>0</v>
      </c>
      <c r="P180" s="104">
        <f t="shared" si="128"/>
        <v>0</v>
      </c>
      <c r="Q180" s="64">
        <f t="shared" si="129"/>
        <v>0</v>
      </c>
      <c r="AI180" s="50"/>
      <c r="AJ180" s="50"/>
    </row>
    <row r="181" spans="1:36" s="49" customFormat="1" ht="13" x14ac:dyDescent="0.3">
      <c r="A181" s="53"/>
      <c r="B181" s="75" t="s">
        <v>133</v>
      </c>
      <c r="C181" s="53"/>
      <c r="D181" s="70"/>
      <c r="E181" s="70"/>
      <c r="G181" s="90"/>
      <c r="H181" s="70"/>
      <c r="I181" s="108">
        <f t="shared" ref="I181:N181" si="131">SUM(I174:I180)</f>
        <v>0</v>
      </c>
      <c r="J181" s="108">
        <f t="shared" si="131"/>
        <v>0</v>
      </c>
      <c r="K181" s="108">
        <f t="shared" si="131"/>
        <v>0</v>
      </c>
      <c r="L181" s="108">
        <f t="shared" si="131"/>
        <v>0</v>
      </c>
      <c r="M181" s="108">
        <f t="shared" si="131"/>
        <v>0</v>
      </c>
      <c r="N181" s="108">
        <f t="shared" si="131"/>
        <v>0</v>
      </c>
      <c r="O181" s="109"/>
      <c r="P181" s="110">
        <f>SUM(P174:P180)</f>
        <v>0</v>
      </c>
      <c r="Q181" s="108">
        <f>SUM(Q174:Q180)</f>
        <v>0</v>
      </c>
      <c r="AI181" s="50"/>
      <c r="AJ181" s="50"/>
    </row>
    <row r="182" spans="1:36" s="49" customFormat="1" x14ac:dyDescent="0.25">
      <c r="A182" s="53"/>
      <c r="B182" s="71"/>
      <c r="C182" s="53"/>
      <c r="D182" s="70"/>
      <c r="E182" s="70"/>
      <c r="H182" s="70"/>
      <c r="I182" s="64"/>
      <c r="J182" s="48"/>
      <c r="K182" s="64"/>
      <c r="L182" s="64"/>
      <c r="M182" s="64"/>
      <c r="N182" s="64"/>
      <c r="P182" s="104"/>
      <c r="Q182" s="64"/>
      <c r="AI182" s="50"/>
      <c r="AJ182" s="50"/>
    </row>
    <row r="183" spans="1:36" s="49" customFormat="1" ht="13" x14ac:dyDescent="0.3">
      <c r="A183" s="56">
        <v>2600</v>
      </c>
      <c r="B183" s="57" t="s">
        <v>111</v>
      </c>
      <c r="C183" s="61"/>
      <c r="D183" s="70"/>
      <c r="E183" s="70"/>
      <c r="G183" s="90"/>
      <c r="H183" s="70"/>
      <c r="I183" s="64" t="s">
        <v>0</v>
      </c>
      <c r="J183" s="48"/>
      <c r="K183" s="64" t="s">
        <v>0</v>
      </c>
      <c r="L183" s="64" t="s">
        <v>0</v>
      </c>
      <c r="M183" s="64" t="s">
        <v>0</v>
      </c>
      <c r="N183" s="64" t="s">
        <v>0</v>
      </c>
      <c r="P183" s="104" t="s">
        <v>0</v>
      </c>
      <c r="Q183" s="64" t="s">
        <v>0</v>
      </c>
      <c r="AI183" s="50"/>
      <c r="AJ183" s="50"/>
    </row>
    <row r="184" spans="1:36" s="49" customFormat="1" x14ac:dyDescent="0.25">
      <c r="A184" s="53">
        <v>2640</v>
      </c>
      <c r="B184" s="71" t="s">
        <v>155</v>
      </c>
      <c r="C184" s="53" t="s">
        <v>96</v>
      </c>
      <c r="D184" s="70"/>
      <c r="E184" s="70">
        <v>1</v>
      </c>
      <c r="F184" s="49">
        <v>1</v>
      </c>
      <c r="G184" s="90" t="s">
        <v>101</v>
      </c>
      <c r="H184" s="70"/>
      <c r="I184" s="64">
        <f t="shared" ref="I184:I185" si="132">E184*F184*H184</f>
        <v>0</v>
      </c>
      <c r="J184" s="48"/>
      <c r="K184" s="64">
        <f>SUMIF(order!C:C,A:A,order!G:G)</f>
        <v>0</v>
      </c>
      <c r="L184" s="64">
        <f>SUMIF(order!C:C,A:A,order!H:H)</f>
        <v>0</v>
      </c>
      <c r="M184" s="64">
        <f>K:K+L:L</f>
        <v>0</v>
      </c>
      <c r="N184" s="64">
        <f>I:I-M:M</f>
        <v>0</v>
      </c>
      <c r="P184" s="104">
        <f>I:I</f>
        <v>0</v>
      </c>
      <c r="Q184" s="64">
        <f>P:P-I:I</f>
        <v>0</v>
      </c>
      <c r="AI184" s="50"/>
      <c r="AJ184" s="50"/>
    </row>
    <row r="185" spans="1:36" s="49" customFormat="1" x14ac:dyDescent="0.25">
      <c r="A185" s="53">
        <v>2690</v>
      </c>
      <c r="B185" s="71" t="s">
        <v>34</v>
      </c>
      <c r="C185" s="53" t="s">
        <v>96</v>
      </c>
      <c r="D185" s="70"/>
      <c r="E185" s="70">
        <v>1</v>
      </c>
      <c r="F185" s="49">
        <v>1</v>
      </c>
      <c r="G185" s="90" t="s">
        <v>101</v>
      </c>
      <c r="H185" s="70"/>
      <c r="I185" s="64">
        <f t="shared" si="132"/>
        <v>0</v>
      </c>
      <c r="J185" s="48"/>
      <c r="K185" s="64">
        <f>SUMIF(order!C:C,A:A,order!G:G)</f>
        <v>0</v>
      </c>
      <c r="L185" s="64">
        <f>SUMIF(order!C:C,A:A,order!H:H)</f>
        <v>0</v>
      </c>
      <c r="M185" s="64">
        <f>K:K+L:L</f>
        <v>0</v>
      </c>
      <c r="N185" s="64">
        <f>I:I-M:M</f>
        <v>0</v>
      </c>
      <c r="P185" s="104">
        <f>I:I</f>
        <v>0</v>
      </c>
      <c r="Q185" s="64">
        <f>P:P-I:I</f>
        <v>0</v>
      </c>
      <c r="AI185" s="50"/>
      <c r="AJ185" s="50"/>
    </row>
    <row r="186" spans="1:36" s="49" customFormat="1" ht="13" x14ac:dyDescent="0.3">
      <c r="A186" s="53"/>
      <c r="B186" s="75" t="s">
        <v>133</v>
      </c>
      <c r="C186" s="53"/>
      <c r="D186" s="70"/>
      <c r="E186" s="70"/>
      <c r="G186" s="90"/>
      <c r="H186" s="70"/>
      <c r="I186" s="108">
        <f t="shared" ref="I186:N186" si="133">SUM(I184:I185)</f>
        <v>0</v>
      </c>
      <c r="J186" s="108">
        <f t="shared" si="133"/>
        <v>0</v>
      </c>
      <c r="K186" s="108">
        <f t="shared" si="133"/>
        <v>0</v>
      </c>
      <c r="L186" s="108">
        <f t="shared" ref="L186" si="134">SUM(L184:L185)</f>
        <v>0</v>
      </c>
      <c r="M186" s="108">
        <f t="shared" si="133"/>
        <v>0</v>
      </c>
      <c r="N186" s="108">
        <f t="shared" si="133"/>
        <v>0</v>
      </c>
      <c r="O186" s="109"/>
      <c r="P186" s="110">
        <f>SUM(P184:P185)</f>
        <v>0</v>
      </c>
      <c r="Q186" s="108">
        <f t="shared" ref="Q186" si="135">SUM(Q184:Q185)</f>
        <v>0</v>
      </c>
      <c r="AI186" s="50"/>
      <c r="AJ186" s="50"/>
    </row>
    <row r="187" spans="1:36" s="49" customFormat="1" ht="13" x14ac:dyDescent="0.3">
      <c r="A187" s="53"/>
      <c r="B187" s="75"/>
      <c r="C187" s="53"/>
      <c r="D187" s="70"/>
      <c r="E187" s="70"/>
      <c r="G187" s="92"/>
      <c r="H187" s="70"/>
      <c r="I187" s="63"/>
      <c r="J187" s="48"/>
      <c r="K187" s="63"/>
      <c r="L187" s="63"/>
      <c r="M187" s="63"/>
      <c r="N187" s="63"/>
      <c r="P187" s="103"/>
      <c r="Q187" s="63"/>
      <c r="AI187" s="50"/>
      <c r="AJ187" s="50"/>
    </row>
    <row r="188" spans="1:36" s="49" customFormat="1" ht="13" x14ac:dyDescent="0.3">
      <c r="A188" s="56">
        <v>2800</v>
      </c>
      <c r="B188" s="57" t="s">
        <v>112</v>
      </c>
      <c r="C188" s="61"/>
      <c r="D188" s="70"/>
      <c r="E188" s="70"/>
      <c r="G188" s="90"/>
      <c r="H188" s="70"/>
      <c r="I188" s="64"/>
      <c r="J188" s="48"/>
      <c r="K188" s="64"/>
      <c r="L188" s="64"/>
      <c r="M188" s="64"/>
      <c r="N188" s="64"/>
      <c r="P188" s="104"/>
      <c r="Q188" s="64"/>
      <c r="AI188" s="50"/>
      <c r="AJ188" s="50"/>
    </row>
    <row r="189" spans="1:36" s="49" customFormat="1" x14ac:dyDescent="0.25">
      <c r="A189" s="53">
        <v>2840</v>
      </c>
      <c r="B189" s="71" t="s">
        <v>35</v>
      </c>
      <c r="C189" s="53" t="s">
        <v>292</v>
      </c>
      <c r="D189" s="70"/>
      <c r="E189" s="70">
        <v>1</v>
      </c>
      <c r="F189" s="49">
        <v>1</v>
      </c>
      <c r="G189" s="90" t="s">
        <v>101</v>
      </c>
      <c r="H189" s="70"/>
      <c r="I189" s="64">
        <f t="shared" ref="I189" si="136">E189*F189*H189</f>
        <v>0</v>
      </c>
      <c r="J189" s="48"/>
      <c r="K189" s="64">
        <f>SUMIF(order!C:C,A:A,order!G:G)</f>
        <v>0</v>
      </c>
      <c r="L189" s="64">
        <f>SUMIF(order!C:C,A:A,order!H:H)</f>
        <v>0</v>
      </c>
      <c r="M189" s="64">
        <f>K:K+L:L</f>
        <v>0</v>
      </c>
      <c r="N189" s="64">
        <f>I:I-M:M</f>
        <v>0</v>
      </c>
      <c r="P189" s="104">
        <f>I:I</f>
        <v>0</v>
      </c>
      <c r="Q189" s="64">
        <f>P:P-I:I</f>
        <v>0</v>
      </c>
      <c r="AI189" s="50"/>
      <c r="AJ189" s="50"/>
    </row>
    <row r="190" spans="1:36" s="49" customFormat="1" ht="13" x14ac:dyDescent="0.3">
      <c r="A190" s="53"/>
      <c r="B190" s="75" t="s">
        <v>133</v>
      </c>
      <c r="C190" s="53"/>
      <c r="D190" s="70"/>
      <c r="E190" s="70"/>
      <c r="G190" s="90"/>
      <c r="H190" s="70"/>
      <c r="I190" s="108">
        <f t="shared" ref="I190:N190" si="137">SUM(I189:I189)</f>
        <v>0</v>
      </c>
      <c r="J190" s="108">
        <f t="shared" si="137"/>
        <v>0</v>
      </c>
      <c r="K190" s="108">
        <f t="shared" si="137"/>
        <v>0</v>
      </c>
      <c r="L190" s="108">
        <f t="shared" ref="L190" si="138">SUM(L189:L189)</f>
        <v>0</v>
      </c>
      <c r="M190" s="108">
        <f t="shared" si="137"/>
        <v>0</v>
      </c>
      <c r="N190" s="108">
        <f t="shared" si="137"/>
        <v>0</v>
      </c>
      <c r="O190" s="109"/>
      <c r="P190" s="110">
        <f>SUM(P189:P189)</f>
        <v>0</v>
      </c>
      <c r="Q190" s="108">
        <f t="shared" ref="Q190" si="139">SUM(Q189:Q189)</f>
        <v>0</v>
      </c>
      <c r="AI190" s="50"/>
      <c r="AJ190" s="50"/>
    </row>
    <row r="191" spans="1:36" s="49" customFormat="1" x14ac:dyDescent="0.25">
      <c r="A191" s="50"/>
      <c r="B191" s="71"/>
      <c r="C191" s="50"/>
      <c r="D191" s="70"/>
      <c r="E191" s="70"/>
      <c r="H191" s="70"/>
      <c r="I191" s="64"/>
      <c r="J191" s="48"/>
      <c r="K191" s="64"/>
      <c r="L191" s="64"/>
      <c r="M191" s="64"/>
      <c r="N191" s="64"/>
      <c r="P191" s="104"/>
      <c r="Q191" s="64"/>
      <c r="AI191" s="50"/>
      <c r="AJ191" s="50"/>
    </row>
    <row r="192" spans="1:36" s="49" customFormat="1" ht="13" x14ac:dyDescent="0.3">
      <c r="A192" s="56">
        <v>2900</v>
      </c>
      <c r="B192" s="57" t="s">
        <v>113</v>
      </c>
      <c r="C192" s="61"/>
      <c r="D192" s="70"/>
      <c r="E192" s="70"/>
      <c r="G192" s="90"/>
      <c r="H192" s="70"/>
      <c r="I192" s="64"/>
      <c r="J192" s="48"/>
      <c r="K192" s="64"/>
      <c r="L192" s="64"/>
      <c r="M192" s="64"/>
      <c r="N192" s="64"/>
      <c r="P192" s="104"/>
      <c r="Q192" s="64"/>
      <c r="AI192" s="50"/>
      <c r="AJ192" s="50"/>
    </row>
    <row r="193" spans="1:36" s="49" customFormat="1" x14ac:dyDescent="0.25">
      <c r="A193" s="53">
        <v>2901</v>
      </c>
      <c r="B193" s="71" t="s">
        <v>36</v>
      </c>
      <c r="C193" s="53" t="s">
        <v>292</v>
      </c>
      <c r="D193" s="70"/>
      <c r="E193" s="70">
        <v>1</v>
      </c>
      <c r="F193" s="49">
        <v>1</v>
      </c>
      <c r="G193" s="90" t="s">
        <v>140</v>
      </c>
      <c r="H193" s="70"/>
      <c r="I193" s="64">
        <f t="shared" ref="I193:I196" si="140">E193*F193*H193</f>
        <v>0</v>
      </c>
      <c r="J193" s="48"/>
      <c r="K193" s="64">
        <f>SUMIF(order!C:C,A:A,order!G:G)</f>
        <v>0</v>
      </c>
      <c r="L193" s="64">
        <f>SUMIF(order!C:C,A:A,order!H:H)</f>
        <v>0</v>
      </c>
      <c r="M193" s="64">
        <f>K:K+L:L</f>
        <v>0</v>
      </c>
      <c r="N193" s="64">
        <f>I:I-M:M</f>
        <v>0</v>
      </c>
      <c r="P193" s="104">
        <f>I:I</f>
        <v>0</v>
      </c>
      <c r="Q193" s="64">
        <f>P:P-I:I</f>
        <v>0</v>
      </c>
      <c r="AI193" s="50"/>
      <c r="AJ193" s="50"/>
    </row>
    <row r="194" spans="1:36" s="49" customFormat="1" x14ac:dyDescent="0.25">
      <c r="A194" s="73">
        <v>2903</v>
      </c>
      <c r="B194" s="71" t="s">
        <v>178</v>
      </c>
      <c r="C194" s="53" t="s">
        <v>292</v>
      </c>
      <c r="D194" s="70"/>
      <c r="E194" s="70">
        <v>1</v>
      </c>
      <c r="F194" s="49">
        <v>1</v>
      </c>
      <c r="G194" s="90" t="s">
        <v>140</v>
      </c>
      <c r="H194" s="70"/>
      <c r="I194" s="64">
        <f t="shared" si="140"/>
        <v>0</v>
      </c>
      <c r="J194" s="48"/>
      <c r="K194" s="64">
        <f>SUMIF(order!C:C,A:A,order!G:G)</f>
        <v>0</v>
      </c>
      <c r="L194" s="64">
        <f>SUMIF(order!C:C,A:A,order!H:H)</f>
        <v>0</v>
      </c>
      <c r="M194" s="64">
        <f>K:K+L:L</f>
        <v>0</v>
      </c>
      <c r="N194" s="64">
        <f>I:I-M:M</f>
        <v>0</v>
      </c>
      <c r="P194" s="104">
        <f>I:I</f>
        <v>0</v>
      </c>
      <c r="Q194" s="64">
        <f>P:P-I:I</f>
        <v>0</v>
      </c>
      <c r="AI194" s="50"/>
      <c r="AJ194" s="50"/>
    </row>
    <row r="195" spans="1:36" s="49" customFormat="1" x14ac:dyDescent="0.25">
      <c r="A195" s="53">
        <v>2940</v>
      </c>
      <c r="B195" s="71" t="s">
        <v>37</v>
      </c>
      <c r="C195" s="53" t="s">
        <v>292</v>
      </c>
      <c r="D195" s="70"/>
      <c r="E195" s="70">
        <v>1</v>
      </c>
      <c r="F195" s="49">
        <v>1</v>
      </c>
      <c r="G195" s="90" t="s">
        <v>101</v>
      </c>
      <c r="H195" s="70"/>
      <c r="I195" s="64">
        <f t="shared" si="140"/>
        <v>0</v>
      </c>
      <c r="J195" s="48"/>
      <c r="K195" s="64">
        <f>SUMIF(order!C:C,A:A,order!G:G)</f>
        <v>0</v>
      </c>
      <c r="L195" s="64">
        <f>SUMIF(order!C:C,A:A,order!H:H)</f>
        <v>0</v>
      </c>
      <c r="M195" s="64">
        <f>K:K+L:L</f>
        <v>0</v>
      </c>
      <c r="N195" s="64">
        <f>I:I-M:M</f>
        <v>0</v>
      </c>
      <c r="P195" s="104">
        <f>I:I</f>
        <v>0</v>
      </c>
      <c r="Q195" s="64">
        <f>P:P-I:I</f>
        <v>0</v>
      </c>
      <c r="AI195" s="50"/>
      <c r="AJ195" s="50"/>
    </row>
    <row r="196" spans="1:36" s="49" customFormat="1" x14ac:dyDescent="0.25">
      <c r="A196" s="53">
        <v>2943</v>
      </c>
      <c r="B196" s="71" t="s">
        <v>221</v>
      </c>
      <c r="C196" s="53" t="s">
        <v>292</v>
      </c>
      <c r="D196" s="70"/>
      <c r="E196" s="70">
        <v>1</v>
      </c>
      <c r="F196" s="49">
        <v>1</v>
      </c>
      <c r="G196" s="90" t="s">
        <v>101</v>
      </c>
      <c r="H196" s="70"/>
      <c r="I196" s="64">
        <f t="shared" si="140"/>
        <v>0</v>
      </c>
      <c r="J196" s="48"/>
      <c r="K196" s="64">
        <f>SUMIF(order!C:C,A:A,order!G:G)</f>
        <v>0</v>
      </c>
      <c r="L196" s="64">
        <f>SUMIF(order!C:C,A:A,order!H:H)</f>
        <v>0</v>
      </c>
      <c r="M196" s="64">
        <f>K:K+L:L</f>
        <v>0</v>
      </c>
      <c r="N196" s="64">
        <f>I:I-M:M</f>
        <v>0</v>
      </c>
      <c r="P196" s="104">
        <f>I:I</f>
        <v>0</v>
      </c>
      <c r="Q196" s="64">
        <f>P:P-I:I</f>
        <v>0</v>
      </c>
      <c r="AI196" s="50"/>
      <c r="AJ196" s="50"/>
    </row>
    <row r="197" spans="1:36" s="49" customFormat="1" ht="13" x14ac:dyDescent="0.3">
      <c r="A197" s="53"/>
      <c r="B197" s="75" t="s">
        <v>133</v>
      </c>
      <c r="C197" s="53"/>
      <c r="D197" s="70"/>
      <c r="E197" s="70"/>
      <c r="G197" s="90"/>
      <c r="H197" s="70"/>
      <c r="I197" s="108">
        <f t="shared" ref="I197:N197" si="141">SUM(I193:I196)</f>
        <v>0</v>
      </c>
      <c r="J197" s="108">
        <f t="shared" si="141"/>
        <v>0</v>
      </c>
      <c r="K197" s="108">
        <f t="shared" si="141"/>
        <v>0</v>
      </c>
      <c r="L197" s="108">
        <f t="shared" ref="L197" si="142">SUM(L193:L196)</f>
        <v>0</v>
      </c>
      <c r="M197" s="108">
        <f t="shared" si="141"/>
        <v>0</v>
      </c>
      <c r="N197" s="108">
        <f t="shared" si="141"/>
        <v>0</v>
      </c>
      <c r="O197" s="109"/>
      <c r="P197" s="110">
        <f>SUM(P193:P196)</f>
        <v>0</v>
      </c>
      <c r="Q197" s="108">
        <f t="shared" ref="Q197" si="143">SUM(Q193:Q196)</f>
        <v>0</v>
      </c>
      <c r="AI197" s="50"/>
      <c r="AJ197" s="50"/>
    </row>
    <row r="198" spans="1:36" s="49" customFormat="1" x14ac:dyDescent="0.25">
      <c r="A198" s="53"/>
      <c r="B198" s="71"/>
      <c r="C198" s="53"/>
      <c r="D198" s="70"/>
      <c r="E198" s="70"/>
      <c r="H198" s="70"/>
      <c r="I198" s="64"/>
      <c r="J198" s="48"/>
      <c r="K198" s="64"/>
      <c r="L198" s="64"/>
      <c r="M198" s="64"/>
      <c r="N198" s="64"/>
      <c r="P198" s="104"/>
      <c r="Q198" s="64"/>
      <c r="AI198" s="50"/>
      <c r="AJ198" s="50"/>
    </row>
    <row r="199" spans="1:36" s="49" customFormat="1" ht="13" x14ac:dyDescent="0.3">
      <c r="A199" s="56">
        <v>3000</v>
      </c>
      <c r="B199" s="57" t="s">
        <v>114</v>
      </c>
      <c r="C199" s="61"/>
      <c r="D199" s="70"/>
      <c r="E199" s="70"/>
      <c r="G199" s="90"/>
      <c r="H199" s="70"/>
      <c r="I199" s="64"/>
      <c r="J199" s="48"/>
      <c r="K199" s="64"/>
      <c r="L199" s="64"/>
      <c r="M199" s="64"/>
      <c r="N199" s="64"/>
      <c r="P199" s="104"/>
      <c r="Q199" s="64"/>
      <c r="AI199" s="50"/>
      <c r="AJ199" s="50"/>
    </row>
    <row r="200" spans="1:36" s="49" customFormat="1" x14ac:dyDescent="0.25">
      <c r="A200" s="73">
        <v>3001</v>
      </c>
      <c r="B200" s="71" t="s">
        <v>179</v>
      </c>
      <c r="C200" s="53" t="s">
        <v>292</v>
      </c>
      <c r="D200" s="70"/>
      <c r="E200" s="70">
        <v>1</v>
      </c>
      <c r="F200" s="49">
        <v>1</v>
      </c>
      <c r="G200" s="90" t="s">
        <v>140</v>
      </c>
      <c r="H200" s="70"/>
      <c r="I200" s="64">
        <f t="shared" ref="I200:I204" si="144">E200*F200*H200</f>
        <v>0</v>
      </c>
      <c r="J200" s="48"/>
      <c r="K200" s="64">
        <f>SUMIF(order!C:C,A:A,order!G:G)</f>
        <v>0</v>
      </c>
      <c r="L200" s="64">
        <f>SUMIF(order!C:C,A:A,order!H:H)</f>
        <v>0</v>
      </c>
      <c r="M200" s="64">
        <f>K:K+L:L</f>
        <v>0</v>
      </c>
      <c r="N200" s="64">
        <f>I:I-M:M</f>
        <v>0</v>
      </c>
      <c r="P200" s="104">
        <f>I:I</f>
        <v>0</v>
      </c>
      <c r="Q200" s="64">
        <f>P:P-I:I</f>
        <v>0</v>
      </c>
      <c r="AI200" s="50"/>
      <c r="AJ200" s="50"/>
    </row>
    <row r="201" spans="1:36" s="49" customFormat="1" x14ac:dyDescent="0.25">
      <c r="A201" s="73">
        <v>3003</v>
      </c>
      <c r="B201" s="71" t="s">
        <v>206</v>
      </c>
      <c r="C201" s="53" t="s">
        <v>292</v>
      </c>
      <c r="D201" s="70"/>
      <c r="E201" s="70">
        <v>1</v>
      </c>
      <c r="F201" s="49">
        <v>1</v>
      </c>
      <c r="G201" s="90" t="s">
        <v>140</v>
      </c>
      <c r="H201" s="70"/>
      <c r="I201" s="64">
        <f t="shared" si="144"/>
        <v>0</v>
      </c>
      <c r="J201" s="48"/>
      <c r="K201" s="64">
        <f>SUMIF(order!C:C,A:A,order!G:G)</f>
        <v>0</v>
      </c>
      <c r="L201" s="64">
        <f>SUMIF(order!C:C,A:A,order!H:H)</f>
        <v>0</v>
      </c>
      <c r="M201" s="64">
        <f>K:K+L:L</f>
        <v>0</v>
      </c>
      <c r="N201" s="64">
        <f>I:I-M:M</f>
        <v>0</v>
      </c>
      <c r="P201" s="104">
        <f>I:I</f>
        <v>0</v>
      </c>
      <c r="Q201" s="64">
        <f>P:P-I:I</f>
        <v>0</v>
      </c>
      <c r="AI201" s="50"/>
      <c r="AJ201" s="50"/>
    </row>
    <row r="202" spans="1:36" s="49" customFormat="1" x14ac:dyDescent="0.25">
      <c r="A202" s="53">
        <v>3040</v>
      </c>
      <c r="B202" s="71" t="s">
        <v>38</v>
      </c>
      <c r="C202" s="53" t="s">
        <v>292</v>
      </c>
      <c r="D202" s="70"/>
      <c r="E202" s="70">
        <v>1</v>
      </c>
      <c r="F202" s="49">
        <v>1</v>
      </c>
      <c r="G202" s="90" t="s">
        <v>101</v>
      </c>
      <c r="H202" s="70"/>
      <c r="I202" s="64">
        <f t="shared" si="144"/>
        <v>0</v>
      </c>
      <c r="J202" s="48"/>
      <c r="K202" s="64">
        <f>SUMIF(order!C:C,A:A,order!G:G)</f>
        <v>0</v>
      </c>
      <c r="L202" s="64">
        <f>SUMIF(order!C:C,A:A,order!H:H)</f>
        <v>0</v>
      </c>
      <c r="M202" s="64">
        <f>K:K+L:L</f>
        <v>0</v>
      </c>
      <c r="N202" s="64">
        <f>I:I-M:M</f>
        <v>0</v>
      </c>
      <c r="P202" s="104">
        <f>I:I</f>
        <v>0</v>
      </c>
      <c r="Q202" s="64">
        <f>P:P-I:I</f>
        <v>0</v>
      </c>
      <c r="AI202" s="50"/>
      <c r="AJ202" s="50"/>
    </row>
    <row r="203" spans="1:36" s="49" customFormat="1" x14ac:dyDescent="0.25">
      <c r="A203" s="53">
        <v>3044</v>
      </c>
      <c r="B203" s="71" t="s">
        <v>39</v>
      </c>
      <c r="C203" s="53" t="s">
        <v>292</v>
      </c>
      <c r="D203" s="70"/>
      <c r="E203" s="70">
        <v>1</v>
      </c>
      <c r="F203" s="49">
        <v>1</v>
      </c>
      <c r="G203" s="90" t="s">
        <v>101</v>
      </c>
      <c r="H203" s="70"/>
      <c r="I203" s="64">
        <f t="shared" si="144"/>
        <v>0</v>
      </c>
      <c r="J203" s="48"/>
      <c r="K203" s="64">
        <f>SUMIF(order!C:C,A:A,order!G:G)</f>
        <v>0</v>
      </c>
      <c r="L203" s="64">
        <f>SUMIF(order!C:C,A:A,order!H:H)</f>
        <v>0</v>
      </c>
      <c r="M203" s="64">
        <f>K:K+L:L</f>
        <v>0</v>
      </c>
      <c r="N203" s="64">
        <f>I:I-M:M</f>
        <v>0</v>
      </c>
      <c r="P203" s="104">
        <f>I:I</f>
        <v>0</v>
      </c>
      <c r="Q203" s="64">
        <f>P:P-I:I</f>
        <v>0</v>
      </c>
      <c r="AI203" s="50"/>
      <c r="AJ203" s="50"/>
    </row>
    <row r="204" spans="1:36" s="49" customFormat="1" x14ac:dyDescent="0.25">
      <c r="A204" s="73">
        <v>3050</v>
      </c>
      <c r="B204" s="71" t="s">
        <v>180</v>
      </c>
      <c r="C204" s="53" t="s">
        <v>292</v>
      </c>
      <c r="D204" s="70"/>
      <c r="E204" s="70">
        <v>1</v>
      </c>
      <c r="F204" s="49">
        <v>1</v>
      </c>
      <c r="G204" s="90" t="s">
        <v>101</v>
      </c>
      <c r="H204" s="70"/>
      <c r="I204" s="64">
        <f t="shared" si="144"/>
        <v>0</v>
      </c>
      <c r="J204" s="48"/>
      <c r="K204" s="64">
        <f>SUMIF(order!C:C,A:A,order!G:G)</f>
        <v>0</v>
      </c>
      <c r="L204" s="64">
        <f>SUMIF(order!C:C,A:A,order!H:H)</f>
        <v>0</v>
      </c>
      <c r="M204" s="64">
        <f>K:K+L:L</f>
        <v>0</v>
      </c>
      <c r="N204" s="64">
        <f>I:I-M:M</f>
        <v>0</v>
      </c>
      <c r="P204" s="104">
        <f>I:I</f>
        <v>0</v>
      </c>
      <c r="Q204" s="64">
        <f>P:P-I:I</f>
        <v>0</v>
      </c>
      <c r="AI204" s="50"/>
      <c r="AJ204" s="50"/>
    </row>
    <row r="205" spans="1:36" s="49" customFormat="1" ht="13" x14ac:dyDescent="0.3">
      <c r="A205" s="53"/>
      <c r="B205" s="75" t="s">
        <v>133</v>
      </c>
      <c r="C205" s="53"/>
      <c r="D205" s="70"/>
      <c r="E205" s="70"/>
      <c r="G205" s="90"/>
      <c r="H205" s="70"/>
      <c r="I205" s="108">
        <f t="shared" ref="I205:N205" si="145">SUM(I200:I204)</f>
        <v>0</v>
      </c>
      <c r="J205" s="108">
        <f t="shared" si="145"/>
        <v>0</v>
      </c>
      <c r="K205" s="108">
        <f t="shared" si="145"/>
        <v>0</v>
      </c>
      <c r="L205" s="108">
        <f t="shared" ref="L205" si="146">SUM(L200:L204)</f>
        <v>0</v>
      </c>
      <c r="M205" s="108">
        <f t="shared" si="145"/>
        <v>0</v>
      </c>
      <c r="N205" s="108">
        <f t="shared" si="145"/>
        <v>0</v>
      </c>
      <c r="O205" s="109"/>
      <c r="P205" s="110">
        <f>SUM(P200:P204)</f>
        <v>0</v>
      </c>
      <c r="Q205" s="108">
        <f t="shared" ref="Q205" si="147">SUM(Q200:Q204)</f>
        <v>0</v>
      </c>
      <c r="AI205" s="50"/>
      <c r="AJ205" s="50"/>
    </row>
    <row r="206" spans="1:36" s="49" customFormat="1" x14ac:dyDescent="0.25">
      <c r="A206" s="50"/>
      <c r="B206" s="71"/>
      <c r="C206" s="50"/>
      <c r="D206" s="70"/>
      <c r="E206" s="70"/>
      <c r="H206" s="70"/>
      <c r="I206" s="64"/>
      <c r="J206" s="48"/>
      <c r="K206" s="64"/>
      <c r="L206" s="64"/>
      <c r="M206" s="64"/>
      <c r="N206" s="64"/>
      <c r="P206" s="104"/>
      <c r="Q206" s="64"/>
      <c r="AI206" s="50"/>
      <c r="AJ206" s="50"/>
    </row>
    <row r="207" spans="1:36" s="49" customFormat="1" ht="13" x14ac:dyDescent="0.3">
      <c r="A207" s="56">
        <v>3200</v>
      </c>
      <c r="B207" s="57" t="s">
        <v>115</v>
      </c>
      <c r="C207" s="61"/>
      <c r="D207" s="70"/>
      <c r="E207" s="70"/>
      <c r="G207" s="90"/>
      <c r="H207" s="70"/>
      <c r="I207" s="51"/>
      <c r="J207" s="48"/>
      <c r="K207" s="51"/>
      <c r="L207" s="51"/>
      <c r="M207" s="51"/>
      <c r="N207" s="51"/>
      <c r="P207" s="100"/>
      <c r="Q207" s="51"/>
      <c r="AI207" s="50"/>
      <c r="AJ207" s="50"/>
    </row>
    <row r="208" spans="1:36" s="49" customFormat="1" x14ac:dyDescent="0.25">
      <c r="A208" s="73">
        <v>3201</v>
      </c>
      <c r="B208" s="71" t="s">
        <v>40</v>
      </c>
      <c r="C208" s="53" t="s">
        <v>292</v>
      </c>
      <c r="D208" s="70"/>
      <c r="E208" s="70">
        <v>1</v>
      </c>
      <c r="F208" s="49">
        <v>1</v>
      </c>
      <c r="G208" s="90" t="s">
        <v>140</v>
      </c>
      <c r="H208" s="70"/>
      <c r="I208" s="64">
        <f t="shared" ref="I208:I218" si="148">E208*F208*H208</f>
        <v>0</v>
      </c>
      <c r="J208" s="48"/>
      <c r="K208" s="64">
        <f>SUMIF(order!C:C,A:A,order!G:G)</f>
        <v>0</v>
      </c>
      <c r="L208" s="64">
        <f>SUMIF(order!C:C,A:A,order!H:H)</f>
        <v>0</v>
      </c>
      <c r="M208" s="64">
        <f t="shared" ref="M208:M218" si="149">K:K+L:L</f>
        <v>0</v>
      </c>
      <c r="N208" s="64">
        <f t="shared" ref="N208:N218" si="150">I:I-M:M</f>
        <v>0</v>
      </c>
      <c r="P208" s="104">
        <f t="shared" ref="P208:P218" si="151">I:I</f>
        <v>0</v>
      </c>
      <c r="Q208" s="64">
        <f t="shared" ref="Q208:Q218" si="152">P:P-I:I</f>
        <v>0</v>
      </c>
      <c r="AI208" s="50"/>
      <c r="AJ208" s="50"/>
    </row>
    <row r="209" spans="1:36" s="49" customFormat="1" x14ac:dyDescent="0.25">
      <c r="A209" s="73">
        <v>3203</v>
      </c>
      <c r="B209" s="71" t="s">
        <v>41</v>
      </c>
      <c r="C209" s="53" t="s">
        <v>292</v>
      </c>
      <c r="D209" s="70"/>
      <c r="E209" s="70">
        <v>1</v>
      </c>
      <c r="F209" s="49">
        <v>1</v>
      </c>
      <c r="G209" s="90" t="s">
        <v>140</v>
      </c>
      <c r="H209" s="70"/>
      <c r="I209" s="64">
        <f t="shared" si="148"/>
        <v>0</v>
      </c>
      <c r="J209" s="48"/>
      <c r="K209" s="64">
        <f>SUMIF(order!C:C,A:A,order!G:G)</f>
        <v>0</v>
      </c>
      <c r="L209" s="64">
        <f>SUMIF(order!C:C,A:A,order!H:H)</f>
        <v>0</v>
      </c>
      <c r="M209" s="64">
        <f t="shared" si="149"/>
        <v>0</v>
      </c>
      <c r="N209" s="64">
        <f t="shared" si="150"/>
        <v>0</v>
      </c>
      <c r="P209" s="104">
        <f t="shared" si="151"/>
        <v>0</v>
      </c>
      <c r="Q209" s="64">
        <f t="shared" si="152"/>
        <v>0</v>
      </c>
      <c r="AI209" s="50"/>
      <c r="AJ209" s="50"/>
    </row>
    <row r="210" spans="1:36" s="49" customFormat="1" x14ac:dyDescent="0.25">
      <c r="A210" s="73">
        <v>3206</v>
      </c>
      <c r="B210" s="71" t="s">
        <v>646</v>
      </c>
      <c r="C210" s="53" t="s">
        <v>292</v>
      </c>
      <c r="D210" s="70"/>
      <c r="E210" s="70">
        <v>1</v>
      </c>
      <c r="F210" s="49">
        <v>1</v>
      </c>
      <c r="G210" s="90" t="s">
        <v>140</v>
      </c>
      <c r="H210" s="70"/>
      <c r="I210" s="64">
        <f t="shared" ref="I210" si="153">E210*F210*H210</f>
        <v>0</v>
      </c>
      <c r="J210" s="48"/>
      <c r="K210" s="64">
        <f>SUMIF(order!C:C,A:A,order!G:G)</f>
        <v>0</v>
      </c>
      <c r="L210" s="64">
        <f>SUMIF(order!C:C,A:A,order!H:H)</f>
        <v>0</v>
      </c>
      <c r="M210" s="64">
        <f t="shared" si="149"/>
        <v>0</v>
      </c>
      <c r="N210" s="64">
        <f t="shared" si="150"/>
        <v>0</v>
      </c>
      <c r="P210" s="104">
        <f t="shared" si="151"/>
        <v>0</v>
      </c>
      <c r="Q210" s="64">
        <f t="shared" si="152"/>
        <v>0</v>
      </c>
      <c r="AI210" s="50"/>
      <c r="AJ210" s="50"/>
    </row>
    <row r="211" spans="1:36" s="49" customFormat="1" x14ac:dyDescent="0.25">
      <c r="A211" s="53">
        <v>3209</v>
      </c>
      <c r="B211" s="71" t="s">
        <v>176</v>
      </c>
      <c r="C211" s="53" t="s">
        <v>292</v>
      </c>
      <c r="D211" s="70"/>
      <c r="E211" s="70">
        <v>1</v>
      </c>
      <c r="F211" s="49">
        <v>1</v>
      </c>
      <c r="G211" s="90" t="s">
        <v>140</v>
      </c>
      <c r="H211" s="70"/>
      <c r="I211" s="64">
        <f t="shared" si="148"/>
        <v>0</v>
      </c>
      <c r="J211" s="48"/>
      <c r="K211" s="64">
        <f>SUMIF(order!C:C,A:A,order!G:G)</f>
        <v>0</v>
      </c>
      <c r="L211" s="64">
        <f>SUMIF(order!C:C,A:A,order!H:H)</f>
        <v>0</v>
      </c>
      <c r="M211" s="64">
        <f t="shared" si="149"/>
        <v>0</v>
      </c>
      <c r="N211" s="64">
        <f t="shared" si="150"/>
        <v>0</v>
      </c>
      <c r="P211" s="104">
        <f t="shared" si="151"/>
        <v>0</v>
      </c>
      <c r="Q211" s="64">
        <f t="shared" si="152"/>
        <v>0</v>
      </c>
      <c r="AI211" s="50"/>
      <c r="AJ211" s="50"/>
    </row>
    <row r="212" spans="1:36" s="49" customFormat="1" x14ac:dyDescent="0.25">
      <c r="A212" s="73">
        <v>3213</v>
      </c>
      <c r="B212" s="71" t="s">
        <v>26</v>
      </c>
      <c r="C212" s="53" t="s">
        <v>292</v>
      </c>
      <c r="D212" s="70"/>
      <c r="E212" s="70">
        <v>1</v>
      </c>
      <c r="F212" s="49">
        <v>1</v>
      </c>
      <c r="G212" s="90" t="s">
        <v>141</v>
      </c>
      <c r="H212" s="70"/>
      <c r="I212" s="64">
        <f t="shared" si="148"/>
        <v>0</v>
      </c>
      <c r="J212" s="48"/>
      <c r="K212" s="64">
        <f>SUMIF(order!C:C,A:A,order!G:G)</f>
        <v>0</v>
      </c>
      <c r="L212" s="64">
        <f>SUMIF(order!C:C,A:A,order!H:H)</f>
        <v>0</v>
      </c>
      <c r="M212" s="64">
        <f t="shared" si="149"/>
        <v>0</v>
      </c>
      <c r="N212" s="64">
        <f t="shared" si="150"/>
        <v>0</v>
      </c>
      <c r="P212" s="104">
        <f t="shared" si="151"/>
        <v>0</v>
      </c>
      <c r="Q212" s="64">
        <f t="shared" si="152"/>
        <v>0</v>
      </c>
      <c r="AI212" s="50"/>
      <c r="AJ212" s="50"/>
    </row>
    <row r="213" spans="1:36" s="49" customFormat="1" x14ac:dyDescent="0.25">
      <c r="A213" s="53">
        <v>3240</v>
      </c>
      <c r="B213" s="71" t="s">
        <v>42</v>
      </c>
      <c r="C213" s="53" t="s">
        <v>292</v>
      </c>
      <c r="D213" s="70"/>
      <c r="E213" s="70">
        <v>1</v>
      </c>
      <c r="F213" s="49">
        <v>1</v>
      </c>
      <c r="G213" s="90" t="s">
        <v>140</v>
      </c>
      <c r="H213" s="70"/>
      <c r="I213" s="64">
        <f t="shared" si="148"/>
        <v>0</v>
      </c>
      <c r="J213" s="48"/>
      <c r="K213" s="64">
        <f>SUMIF(order!C:C,A:A,order!G:G)</f>
        <v>0</v>
      </c>
      <c r="L213" s="64">
        <f>SUMIF(order!C:C,A:A,order!H:H)</f>
        <v>0</v>
      </c>
      <c r="M213" s="64">
        <f t="shared" si="149"/>
        <v>0</v>
      </c>
      <c r="N213" s="64">
        <f t="shared" si="150"/>
        <v>0</v>
      </c>
      <c r="P213" s="104">
        <f t="shared" si="151"/>
        <v>0</v>
      </c>
      <c r="Q213" s="64">
        <f t="shared" si="152"/>
        <v>0</v>
      </c>
      <c r="AI213" s="50"/>
      <c r="AJ213" s="50"/>
    </row>
    <row r="214" spans="1:36" s="49" customFormat="1" x14ac:dyDescent="0.25">
      <c r="A214" s="53">
        <v>3241</v>
      </c>
      <c r="B214" s="71" t="s">
        <v>27</v>
      </c>
      <c r="C214" s="53" t="s">
        <v>292</v>
      </c>
      <c r="D214" s="70"/>
      <c r="E214" s="70">
        <v>1</v>
      </c>
      <c r="F214" s="49">
        <v>1</v>
      </c>
      <c r="G214" s="90" t="s">
        <v>101</v>
      </c>
      <c r="H214" s="70"/>
      <c r="I214" s="64">
        <f t="shared" si="148"/>
        <v>0</v>
      </c>
      <c r="J214" s="48"/>
      <c r="K214" s="64">
        <f>SUMIF(order!C:C,A:A,order!G:G)</f>
        <v>0</v>
      </c>
      <c r="L214" s="64">
        <f>SUMIF(order!C:C,A:A,order!H:H)</f>
        <v>0</v>
      </c>
      <c r="M214" s="64">
        <f t="shared" si="149"/>
        <v>0</v>
      </c>
      <c r="N214" s="64">
        <f t="shared" si="150"/>
        <v>0</v>
      </c>
      <c r="P214" s="104">
        <f t="shared" si="151"/>
        <v>0</v>
      </c>
      <c r="Q214" s="64">
        <f t="shared" si="152"/>
        <v>0</v>
      </c>
      <c r="AI214" s="50"/>
      <c r="AJ214" s="50"/>
    </row>
    <row r="215" spans="1:36" s="49" customFormat="1" x14ac:dyDescent="0.25">
      <c r="A215" s="53">
        <v>3242</v>
      </c>
      <c r="B215" s="71" t="s">
        <v>75</v>
      </c>
      <c r="C215" s="53" t="s">
        <v>292</v>
      </c>
      <c r="D215" s="70"/>
      <c r="E215" s="70">
        <v>1</v>
      </c>
      <c r="F215" s="49">
        <v>1</v>
      </c>
      <c r="G215" s="90" t="s">
        <v>101</v>
      </c>
      <c r="H215" s="70"/>
      <c r="I215" s="64">
        <f t="shared" si="148"/>
        <v>0</v>
      </c>
      <c r="J215" s="48"/>
      <c r="K215" s="64">
        <f>SUMIF(order!C:C,A:A,order!G:G)</f>
        <v>0</v>
      </c>
      <c r="L215" s="64">
        <f>SUMIF(order!C:C,A:A,order!H:H)</f>
        <v>0</v>
      </c>
      <c r="M215" s="64">
        <f t="shared" si="149"/>
        <v>0</v>
      </c>
      <c r="N215" s="64">
        <f t="shared" si="150"/>
        <v>0</v>
      </c>
      <c r="P215" s="104">
        <f t="shared" si="151"/>
        <v>0</v>
      </c>
      <c r="Q215" s="64">
        <f t="shared" si="152"/>
        <v>0</v>
      </c>
      <c r="AI215" s="50"/>
      <c r="AJ215" s="50"/>
    </row>
    <row r="216" spans="1:36" s="49" customFormat="1" x14ac:dyDescent="0.25">
      <c r="A216" s="53">
        <v>3245</v>
      </c>
      <c r="B216" s="71" t="s">
        <v>177</v>
      </c>
      <c r="C216" s="53" t="s">
        <v>292</v>
      </c>
      <c r="D216" s="70"/>
      <c r="E216" s="70">
        <v>1</v>
      </c>
      <c r="F216" s="49">
        <v>1</v>
      </c>
      <c r="G216" s="90" t="s">
        <v>101</v>
      </c>
      <c r="H216" s="70"/>
      <c r="I216" s="64">
        <f t="shared" si="148"/>
        <v>0</v>
      </c>
      <c r="J216" s="48"/>
      <c r="K216" s="64">
        <f>SUMIF(order!C:C,A:A,order!G:G)</f>
        <v>0</v>
      </c>
      <c r="L216" s="64">
        <f>SUMIF(order!C:C,A:A,order!H:H)</f>
        <v>0</v>
      </c>
      <c r="M216" s="64">
        <f t="shared" si="149"/>
        <v>0</v>
      </c>
      <c r="N216" s="64">
        <f t="shared" si="150"/>
        <v>0</v>
      </c>
      <c r="P216" s="104">
        <f t="shared" si="151"/>
        <v>0</v>
      </c>
      <c r="Q216" s="64">
        <f t="shared" si="152"/>
        <v>0</v>
      </c>
      <c r="AI216" s="50"/>
      <c r="AJ216" s="50"/>
    </row>
    <row r="217" spans="1:36" s="49" customFormat="1" x14ac:dyDescent="0.25">
      <c r="A217" s="53">
        <v>3250</v>
      </c>
      <c r="B217" s="71" t="s">
        <v>43</v>
      </c>
      <c r="C217" s="53" t="s">
        <v>292</v>
      </c>
      <c r="D217" s="70"/>
      <c r="E217" s="70">
        <v>1</v>
      </c>
      <c r="F217" s="49">
        <v>1</v>
      </c>
      <c r="G217" s="90" t="s">
        <v>101</v>
      </c>
      <c r="H217" s="70"/>
      <c r="I217" s="64">
        <f t="shared" si="148"/>
        <v>0</v>
      </c>
      <c r="J217" s="48"/>
      <c r="K217" s="64">
        <f>SUMIF(order!C:C,A:A,order!G:G)</f>
        <v>0</v>
      </c>
      <c r="L217" s="64">
        <f>SUMIF(order!C:C,A:A,order!H:H)</f>
        <v>0</v>
      </c>
      <c r="M217" s="64">
        <f t="shared" si="149"/>
        <v>0</v>
      </c>
      <c r="N217" s="64">
        <f t="shared" si="150"/>
        <v>0</v>
      </c>
      <c r="P217" s="104">
        <f t="shared" si="151"/>
        <v>0</v>
      </c>
      <c r="Q217" s="64">
        <f t="shared" si="152"/>
        <v>0</v>
      </c>
      <c r="AI217" s="50"/>
      <c r="AJ217" s="50"/>
    </row>
    <row r="218" spans="1:36" s="49" customFormat="1" x14ac:dyDescent="0.25">
      <c r="A218" s="53">
        <v>3283</v>
      </c>
      <c r="B218" s="71" t="s">
        <v>44</v>
      </c>
      <c r="C218" s="53" t="s">
        <v>292</v>
      </c>
      <c r="D218" s="70"/>
      <c r="E218" s="70">
        <v>1</v>
      </c>
      <c r="F218" s="49">
        <v>1</v>
      </c>
      <c r="G218" s="90" t="s">
        <v>140</v>
      </c>
      <c r="H218" s="70"/>
      <c r="I218" s="64">
        <f t="shared" si="148"/>
        <v>0</v>
      </c>
      <c r="J218" s="48"/>
      <c r="K218" s="64">
        <f>SUMIF(order!C:C,A:A,order!G:G)</f>
        <v>0</v>
      </c>
      <c r="L218" s="64">
        <f>SUMIF(order!C:C,A:A,order!H:H)</f>
        <v>0</v>
      </c>
      <c r="M218" s="64">
        <f t="shared" si="149"/>
        <v>0</v>
      </c>
      <c r="N218" s="64">
        <f t="shared" si="150"/>
        <v>0</v>
      </c>
      <c r="P218" s="104">
        <f t="shared" si="151"/>
        <v>0</v>
      </c>
      <c r="Q218" s="64">
        <f t="shared" si="152"/>
        <v>0</v>
      </c>
      <c r="AI218" s="50"/>
      <c r="AJ218" s="50"/>
    </row>
    <row r="219" spans="1:36" s="49" customFormat="1" ht="13" x14ac:dyDescent="0.3">
      <c r="A219" s="53"/>
      <c r="B219" s="75" t="s">
        <v>133</v>
      </c>
      <c r="C219" s="53"/>
      <c r="D219" s="70"/>
      <c r="E219" s="70"/>
      <c r="G219" s="90"/>
      <c r="H219" s="70"/>
      <c r="I219" s="108">
        <f t="shared" ref="I219:N219" si="154">SUM(I208:I218)</f>
        <v>0</v>
      </c>
      <c r="J219" s="108">
        <f t="shared" si="154"/>
        <v>0</v>
      </c>
      <c r="K219" s="108">
        <f t="shared" si="154"/>
        <v>0</v>
      </c>
      <c r="L219" s="108">
        <f t="shared" ref="L219" si="155">SUM(L208:L218)</f>
        <v>0</v>
      </c>
      <c r="M219" s="108">
        <f t="shared" si="154"/>
        <v>0</v>
      </c>
      <c r="N219" s="108">
        <f t="shared" si="154"/>
        <v>0</v>
      </c>
      <c r="O219" s="109"/>
      <c r="P219" s="110">
        <f>SUM(P208:P218)</f>
        <v>0</v>
      </c>
      <c r="Q219" s="108">
        <f t="shared" ref="Q219" si="156">SUM(Q208:Q218)</f>
        <v>0</v>
      </c>
      <c r="AI219" s="50"/>
      <c r="AJ219" s="50"/>
    </row>
    <row r="220" spans="1:36" s="49" customFormat="1" x14ac:dyDescent="0.25">
      <c r="A220" s="50"/>
      <c r="B220" s="71"/>
      <c r="C220" s="50"/>
      <c r="D220" s="70"/>
      <c r="E220" s="70"/>
      <c r="H220" s="70"/>
      <c r="I220" s="64"/>
      <c r="J220" s="48"/>
      <c r="K220" s="64"/>
      <c r="L220" s="64"/>
      <c r="M220" s="64"/>
      <c r="N220" s="64"/>
      <c r="P220" s="104"/>
      <c r="Q220" s="64"/>
      <c r="AI220" s="50"/>
      <c r="AJ220" s="50"/>
    </row>
    <row r="221" spans="1:36" s="49" customFormat="1" ht="13" x14ac:dyDescent="0.3">
      <c r="A221" s="56">
        <v>3400</v>
      </c>
      <c r="B221" s="57" t="s">
        <v>116</v>
      </c>
      <c r="C221" s="61"/>
      <c r="D221" s="70"/>
      <c r="E221" s="70"/>
      <c r="G221" s="90"/>
      <c r="H221" s="70"/>
      <c r="I221" s="64"/>
      <c r="J221" s="48"/>
      <c r="K221" s="64"/>
      <c r="L221" s="64"/>
      <c r="M221" s="64"/>
      <c r="N221" s="64"/>
      <c r="P221" s="104"/>
      <c r="Q221" s="64"/>
      <c r="AI221" s="50"/>
      <c r="AJ221" s="50"/>
    </row>
    <row r="222" spans="1:36" s="49" customFormat="1" x14ac:dyDescent="0.25">
      <c r="A222" s="53">
        <v>3401</v>
      </c>
      <c r="B222" s="71" t="s">
        <v>67</v>
      </c>
      <c r="C222" s="53" t="s">
        <v>292</v>
      </c>
      <c r="D222" s="70"/>
      <c r="E222" s="70">
        <v>1</v>
      </c>
      <c r="F222" s="49">
        <v>1</v>
      </c>
      <c r="G222" s="90" t="s">
        <v>140</v>
      </c>
      <c r="H222" s="70"/>
      <c r="I222" s="64">
        <f t="shared" ref="I222:I231" si="157">E222*F222*H222</f>
        <v>0</v>
      </c>
      <c r="J222" s="48"/>
      <c r="K222" s="64">
        <f>SUMIF(order!C:C,A:A,order!G:G)</f>
        <v>0</v>
      </c>
      <c r="L222" s="64">
        <f>SUMIF(order!C:C,A:A,order!H:H)</f>
        <v>0</v>
      </c>
      <c r="M222" s="64">
        <f t="shared" ref="M222:M231" si="158">K:K+L:L</f>
        <v>0</v>
      </c>
      <c r="N222" s="64">
        <f t="shared" ref="N222:N231" si="159">I:I-M:M</f>
        <v>0</v>
      </c>
      <c r="P222" s="104">
        <f t="shared" ref="P222:P231" si="160">I:I</f>
        <v>0</v>
      </c>
      <c r="Q222" s="64">
        <f t="shared" ref="Q222:Q231" si="161">P:P-I:I</f>
        <v>0</v>
      </c>
      <c r="AI222" s="50"/>
      <c r="AJ222" s="50"/>
    </row>
    <row r="223" spans="1:36" s="49" customFormat="1" x14ac:dyDescent="0.25">
      <c r="A223" s="53">
        <v>3403</v>
      </c>
      <c r="B223" s="71" t="s">
        <v>68</v>
      </c>
      <c r="C223" s="53" t="s">
        <v>292</v>
      </c>
      <c r="D223" s="70"/>
      <c r="E223" s="70">
        <v>1</v>
      </c>
      <c r="F223" s="49">
        <v>1</v>
      </c>
      <c r="G223" s="90" t="s">
        <v>140</v>
      </c>
      <c r="H223" s="70"/>
      <c r="I223" s="64">
        <f t="shared" si="157"/>
        <v>0</v>
      </c>
      <c r="J223" s="48"/>
      <c r="K223" s="64">
        <f>SUMIF(order!C:C,A:A,order!G:G)</f>
        <v>0</v>
      </c>
      <c r="L223" s="64">
        <f>SUMIF(order!C:C,A:A,order!H:H)</f>
        <v>0</v>
      </c>
      <c r="M223" s="64">
        <f t="shared" si="158"/>
        <v>0</v>
      </c>
      <c r="N223" s="64">
        <f t="shared" si="159"/>
        <v>0</v>
      </c>
      <c r="P223" s="104">
        <f t="shared" si="160"/>
        <v>0</v>
      </c>
      <c r="Q223" s="64">
        <f t="shared" si="161"/>
        <v>0</v>
      </c>
      <c r="AI223" s="50"/>
      <c r="AJ223" s="50"/>
    </row>
    <row r="224" spans="1:36" s="49" customFormat="1" x14ac:dyDescent="0.25">
      <c r="A224" s="53">
        <v>3440</v>
      </c>
      <c r="B224" s="71" t="s">
        <v>42</v>
      </c>
      <c r="C224" s="53" t="s">
        <v>292</v>
      </c>
      <c r="D224" s="70"/>
      <c r="E224" s="70">
        <v>1</v>
      </c>
      <c r="F224" s="49">
        <v>1</v>
      </c>
      <c r="G224" s="90" t="s">
        <v>140</v>
      </c>
      <c r="H224" s="70"/>
      <c r="I224" s="64">
        <f t="shared" si="157"/>
        <v>0</v>
      </c>
      <c r="J224" s="48"/>
      <c r="K224" s="64">
        <f>SUMIF(order!C:C,A:A,order!G:G)</f>
        <v>0</v>
      </c>
      <c r="L224" s="64">
        <f>SUMIF(order!C:C,A:A,order!H:H)</f>
        <v>0</v>
      </c>
      <c r="M224" s="64">
        <f t="shared" si="158"/>
        <v>0</v>
      </c>
      <c r="N224" s="64">
        <f t="shared" si="159"/>
        <v>0</v>
      </c>
      <c r="P224" s="104">
        <f t="shared" si="160"/>
        <v>0</v>
      </c>
      <c r="Q224" s="64">
        <f t="shared" si="161"/>
        <v>0</v>
      </c>
      <c r="AI224" s="50"/>
      <c r="AJ224" s="50"/>
    </row>
    <row r="225" spans="1:36" s="49" customFormat="1" x14ac:dyDescent="0.25">
      <c r="A225" s="53">
        <v>3441</v>
      </c>
      <c r="B225" s="71" t="s">
        <v>27</v>
      </c>
      <c r="C225" s="53" t="s">
        <v>292</v>
      </c>
      <c r="D225" s="70"/>
      <c r="E225" s="70">
        <v>1</v>
      </c>
      <c r="F225" s="49">
        <v>1</v>
      </c>
      <c r="G225" s="90" t="s">
        <v>101</v>
      </c>
      <c r="H225" s="70"/>
      <c r="I225" s="64">
        <f t="shared" si="157"/>
        <v>0</v>
      </c>
      <c r="J225" s="48"/>
      <c r="K225" s="64">
        <f>SUMIF(order!C:C,A:A,order!G:G)</f>
        <v>0</v>
      </c>
      <c r="L225" s="64">
        <f>SUMIF(order!C:C,A:A,order!H:H)</f>
        <v>0</v>
      </c>
      <c r="M225" s="64">
        <f t="shared" si="158"/>
        <v>0</v>
      </c>
      <c r="N225" s="64">
        <f t="shared" si="159"/>
        <v>0</v>
      </c>
      <c r="P225" s="104">
        <f t="shared" si="160"/>
        <v>0</v>
      </c>
      <c r="Q225" s="64">
        <f t="shared" si="161"/>
        <v>0</v>
      </c>
      <c r="AI225" s="50"/>
      <c r="AJ225" s="50"/>
    </row>
    <row r="226" spans="1:36" s="49" customFormat="1" x14ac:dyDescent="0.25">
      <c r="A226" s="53">
        <v>3442</v>
      </c>
      <c r="B226" s="71" t="s">
        <v>69</v>
      </c>
      <c r="C226" s="53" t="s">
        <v>292</v>
      </c>
      <c r="D226" s="70"/>
      <c r="E226" s="70">
        <v>1</v>
      </c>
      <c r="F226" s="49">
        <v>1</v>
      </c>
      <c r="G226" s="90" t="s">
        <v>101</v>
      </c>
      <c r="H226" s="70"/>
      <c r="I226" s="64">
        <f t="shared" si="157"/>
        <v>0</v>
      </c>
      <c r="J226" s="48"/>
      <c r="K226" s="64">
        <f>SUMIF(order!C:C,A:A,order!G:G)</f>
        <v>0</v>
      </c>
      <c r="L226" s="64">
        <f>SUMIF(order!C:C,A:A,order!H:H)</f>
        <v>0</v>
      </c>
      <c r="M226" s="64">
        <f t="shared" si="158"/>
        <v>0</v>
      </c>
      <c r="N226" s="64">
        <f t="shared" si="159"/>
        <v>0</v>
      </c>
      <c r="P226" s="104">
        <f t="shared" si="160"/>
        <v>0</v>
      </c>
      <c r="Q226" s="64">
        <f t="shared" si="161"/>
        <v>0</v>
      </c>
      <c r="AI226" s="50"/>
      <c r="AJ226" s="50"/>
    </row>
    <row r="227" spans="1:36" s="49" customFormat="1" x14ac:dyDescent="0.25">
      <c r="A227" s="73">
        <v>3444</v>
      </c>
      <c r="B227" s="71" t="s">
        <v>171</v>
      </c>
      <c r="C227" s="53" t="s">
        <v>292</v>
      </c>
      <c r="D227" s="70"/>
      <c r="E227" s="70">
        <v>1</v>
      </c>
      <c r="F227" s="49">
        <v>1</v>
      </c>
      <c r="G227" s="90" t="s">
        <v>140</v>
      </c>
      <c r="H227" s="70"/>
      <c r="I227" s="64">
        <f t="shared" si="157"/>
        <v>0</v>
      </c>
      <c r="J227" s="48"/>
      <c r="K227" s="64">
        <f>SUMIF(order!C:C,A:A,order!G:G)</f>
        <v>0</v>
      </c>
      <c r="L227" s="64">
        <f>SUMIF(order!C:C,A:A,order!H:H)</f>
        <v>0</v>
      </c>
      <c r="M227" s="64">
        <f t="shared" si="158"/>
        <v>0</v>
      </c>
      <c r="N227" s="64">
        <f t="shared" si="159"/>
        <v>0</v>
      </c>
      <c r="P227" s="104">
        <f t="shared" si="160"/>
        <v>0</v>
      </c>
      <c r="Q227" s="64">
        <f t="shared" si="161"/>
        <v>0</v>
      </c>
      <c r="AI227" s="50"/>
      <c r="AJ227" s="50"/>
    </row>
    <row r="228" spans="1:36" s="49" customFormat="1" x14ac:dyDescent="0.25">
      <c r="A228" s="73">
        <v>3445</v>
      </c>
      <c r="B228" s="71" t="s">
        <v>172</v>
      </c>
      <c r="C228" s="53" t="s">
        <v>292</v>
      </c>
      <c r="D228" s="70"/>
      <c r="E228" s="70">
        <v>1</v>
      </c>
      <c r="F228" s="49">
        <v>1</v>
      </c>
      <c r="G228" s="90" t="s">
        <v>140</v>
      </c>
      <c r="H228" s="70"/>
      <c r="I228" s="64">
        <f t="shared" si="157"/>
        <v>0</v>
      </c>
      <c r="J228" s="48"/>
      <c r="K228" s="64">
        <f>SUMIF(order!C:C,A:A,order!G:G)</f>
        <v>0</v>
      </c>
      <c r="L228" s="64">
        <f>SUMIF(order!C:C,A:A,order!H:H)</f>
        <v>0</v>
      </c>
      <c r="M228" s="64">
        <f t="shared" si="158"/>
        <v>0</v>
      </c>
      <c r="N228" s="64">
        <f t="shared" si="159"/>
        <v>0</v>
      </c>
      <c r="P228" s="104">
        <f t="shared" si="160"/>
        <v>0</v>
      </c>
      <c r="Q228" s="64">
        <f t="shared" si="161"/>
        <v>0</v>
      </c>
      <c r="AI228" s="50"/>
      <c r="AJ228" s="50"/>
    </row>
    <row r="229" spans="1:36" s="49" customFormat="1" x14ac:dyDescent="0.25">
      <c r="A229" s="53">
        <v>3447</v>
      </c>
      <c r="B229" s="71" t="s">
        <v>70</v>
      </c>
      <c r="C229" s="53" t="s">
        <v>292</v>
      </c>
      <c r="D229" s="70"/>
      <c r="E229" s="70">
        <v>1</v>
      </c>
      <c r="F229" s="49">
        <v>1</v>
      </c>
      <c r="G229" s="90" t="s">
        <v>101</v>
      </c>
      <c r="H229" s="70"/>
      <c r="I229" s="64">
        <f t="shared" si="157"/>
        <v>0</v>
      </c>
      <c r="J229" s="48"/>
      <c r="K229" s="64">
        <f>SUMIF(order!C:C,A:A,order!G:G)</f>
        <v>0</v>
      </c>
      <c r="L229" s="64">
        <f>SUMIF(order!C:C,A:A,order!H:H)</f>
        <v>0</v>
      </c>
      <c r="M229" s="64">
        <f t="shared" si="158"/>
        <v>0</v>
      </c>
      <c r="N229" s="64">
        <f t="shared" si="159"/>
        <v>0</v>
      </c>
      <c r="P229" s="104">
        <f t="shared" si="160"/>
        <v>0</v>
      </c>
      <c r="Q229" s="64">
        <f t="shared" si="161"/>
        <v>0</v>
      </c>
      <c r="AI229" s="50"/>
      <c r="AJ229" s="50"/>
    </row>
    <row r="230" spans="1:36" s="49" customFormat="1" x14ac:dyDescent="0.25">
      <c r="A230" s="73">
        <v>3477</v>
      </c>
      <c r="B230" s="71" t="s">
        <v>173</v>
      </c>
      <c r="C230" s="53" t="s">
        <v>292</v>
      </c>
      <c r="D230" s="70"/>
      <c r="E230" s="70">
        <v>1</v>
      </c>
      <c r="F230" s="49">
        <v>1</v>
      </c>
      <c r="G230" s="90" t="s">
        <v>101</v>
      </c>
      <c r="H230" s="70"/>
      <c r="I230" s="64">
        <f t="shared" si="157"/>
        <v>0</v>
      </c>
      <c r="J230" s="48"/>
      <c r="K230" s="64">
        <f>SUMIF(order!C:C,A:A,order!G:G)</f>
        <v>0</v>
      </c>
      <c r="L230" s="64">
        <f>SUMIF(order!C:C,A:A,order!H:H)</f>
        <v>0</v>
      </c>
      <c r="M230" s="64">
        <f t="shared" si="158"/>
        <v>0</v>
      </c>
      <c r="N230" s="64">
        <f t="shared" si="159"/>
        <v>0</v>
      </c>
      <c r="P230" s="104">
        <f t="shared" si="160"/>
        <v>0</v>
      </c>
      <c r="Q230" s="64">
        <f t="shared" si="161"/>
        <v>0</v>
      </c>
      <c r="AI230" s="50"/>
      <c r="AJ230" s="50"/>
    </row>
    <row r="231" spans="1:36" s="49" customFormat="1" x14ac:dyDescent="0.25">
      <c r="A231" s="53">
        <v>3483</v>
      </c>
      <c r="B231" s="71" t="s">
        <v>71</v>
      </c>
      <c r="C231" s="53" t="s">
        <v>292</v>
      </c>
      <c r="D231" s="70"/>
      <c r="E231" s="70">
        <v>1</v>
      </c>
      <c r="F231" s="49">
        <v>1</v>
      </c>
      <c r="G231" s="90" t="s">
        <v>140</v>
      </c>
      <c r="H231" s="70"/>
      <c r="I231" s="64">
        <f t="shared" si="157"/>
        <v>0</v>
      </c>
      <c r="J231" s="48"/>
      <c r="K231" s="64">
        <f>SUMIF(order!C:C,A:A,order!G:G)</f>
        <v>0</v>
      </c>
      <c r="L231" s="64">
        <f>SUMIF(order!C:C,A:A,order!H:H)</f>
        <v>0</v>
      </c>
      <c r="M231" s="64">
        <f t="shared" si="158"/>
        <v>0</v>
      </c>
      <c r="N231" s="64">
        <f t="shared" si="159"/>
        <v>0</v>
      </c>
      <c r="P231" s="104">
        <f t="shared" si="160"/>
        <v>0</v>
      </c>
      <c r="Q231" s="64">
        <f t="shared" si="161"/>
        <v>0</v>
      </c>
      <c r="AI231" s="50"/>
      <c r="AJ231" s="50"/>
    </row>
    <row r="232" spans="1:36" s="49" customFormat="1" ht="13" x14ac:dyDescent="0.3">
      <c r="A232" s="53"/>
      <c r="B232" s="75" t="s">
        <v>133</v>
      </c>
      <c r="C232" s="53"/>
      <c r="D232" s="70"/>
      <c r="E232" s="70"/>
      <c r="G232" s="90"/>
      <c r="H232" s="70"/>
      <c r="I232" s="108">
        <f t="shared" ref="I232:N232" si="162">SUM(I222:I231)</f>
        <v>0</v>
      </c>
      <c r="J232" s="108">
        <f t="shared" si="162"/>
        <v>0</v>
      </c>
      <c r="K232" s="108">
        <f t="shared" si="162"/>
        <v>0</v>
      </c>
      <c r="L232" s="108">
        <f t="shared" ref="L232" si="163">SUM(L222:L231)</f>
        <v>0</v>
      </c>
      <c r="M232" s="108">
        <f t="shared" si="162"/>
        <v>0</v>
      </c>
      <c r="N232" s="108">
        <f t="shared" si="162"/>
        <v>0</v>
      </c>
      <c r="O232" s="109"/>
      <c r="P232" s="110">
        <f>SUM(P222:P231)</f>
        <v>0</v>
      </c>
      <c r="Q232" s="108">
        <f t="shared" ref="Q232" si="164">SUM(Q222:Q231)</f>
        <v>0</v>
      </c>
      <c r="AI232" s="50"/>
      <c r="AJ232" s="50"/>
    </row>
    <row r="233" spans="1:36" s="49" customFormat="1" x14ac:dyDescent="0.25">
      <c r="A233" s="50"/>
      <c r="B233" s="71"/>
      <c r="C233" s="50"/>
      <c r="D233" s="70"/>
      <c r="E233" s="70"/>
      <c r="H233" s="70"/>
      <c r="I233" s="64"/>
      <c r="J233" s="48"/>
      <c r="K233" s="64"/>
      <c r="L233" s="64"/>
      <c r="M233" s="64"/>
      <c r="N233" s="64"/>
      <c r="P233" s="104"/>
      <c r="Q233" s="64"/>
      <c r="AI233" s="50"/>
      <c r="AJ233" s="50"/>
    </row>
    <row r="234" spans="1:36" s="49" customFormat="1" ht="13" x14ac:dyDescent="0.3">
      <c r="A234" s="56">
        <v>3500</v>
      </c>
      <c r="B234" s="57" t="s">
        <v>117</v>
      </c>
      <c r="C234" s="61"/>
      <c r="D234" s="70"/>
      <c r="E234" s="70"/>
      <c r="G234" s="90"/>
      <c r="H234" s="70"/>
      <c r="I234" s="64"/>
      <c r="J234" s="48"/>
      <c r="K234" s="64"/>
      <c r="L234" s="64"/>
      <c r="M234" s="64"/>
      <c r="N234" s="64"/>
      <c r="P234" s="104"/>
      <c r="Q234" s="64"/>
      <c r="AI234" s="50"/>
      <c r="AJ234" s="50"/>
    </row>
    <row r="235" spans="1:36" s="49" customFormat="1" x14ac:dyDescent="0.25">
      <c r="A235" s="53">
        <v>3501</v>
      </c>
      <c r="B235" s="71" t="s">
        <v>72</v>
      </c>
      <c r="C235" s="53" t="s">
        <v>292</v>
      </c>
      <c r="D235" s="70"/>
      <c r="E235" s="70">
        <v>1</v>
      </c>
      <c r="F235" s="49">
        <v>1</v>
      </c>
      <c r="G235" s="90" t="s">
        <v>140</v>
      </c>
      <c r="H235" s="70"/>
      <c r="I235" s="64">
        <f t="shared" ref="I235:I240" si="165">E235*F235*H235</f>
        <v>0</v>
      </c>
      <c r="J235" s="48"/>
      <c r="K235" s="64">
        <f>SUMIF(order!C:C,A:A,order!G:G)</f>
        <v>0</v>
      </c>
      <c r="L235" s="64">
        <f>SUMIF(order!C:C,A:A,order!H:H)</f>
        <v>0</v>
      </c>
      <c r="M235" s="64">
        <f t="shared" ref="M235:M240" si="166">K:K+L:L</f>
        <v>0</v>
      </c>
      <c r="N235" s="64">
        <f t="shared" ref="N235:N240" si="167">I:I-M:M</f>
        <v>0</v>
      </c>
      <c r="P235" s="104">
        <f t="shared" ref="P235:P240" si="168">I:I</f>
        <v>0</v>
      </c>
      <c r="Q235" s="64">
        <f t="shared" ref="Q235:Q240" si="169">P:P-I:I</f>
        <v>0</v>
      </c>
      <c r="AI235" s="50"/>
      <c r="AJ235" s="50"/>
    </row>
    <row r="236" spans="1:36" s="49" customFormat="1" x14ac:dyDescent="0.25">
      <c r="A236" s="73">
        <v>3504</v>
      </c>
      <c r="B236" s="71" t="s">
        <v>73</v>
      </c>
      <c r="C236" s="53" t="s">
        <v>292</v>
      </c>
      <c r="D236" s="70"/>
      <c r="E236" s="70">
        <v>1</v>
      </c>
      <c r="F236" s="49">
        <v>1</v>
      </c>
      <c r="G236" s="90" t="s">
        <v>140</v>
      </c>
      <c r="H236" s="70"/>
      <c r="I236" s="64">
        <f t="shared" si="165"/>
        <v>0</v>
      </c>
      <c r="J236" s="48"/>
      <c r="K236" s="64">
        <f>SUMIF(order!C:C,A:A,order!G:G)</f>
        <v>0</v>
      </c>
      <c r="L236" s="64">
        <f>SUMIF(order!C:C,A:A,order!H:H)</f>
        <v>0</v>
      </c>
      <c r="M236" s="64">
        <f t="shared" si="166"/>
        <v>0</v>
      </c>
      <c r="N236" s="64">
        <f t="shared" si="167"/>
        <v>0</v>
      </c>
      <c r="P236" s="104">
        <f t="shared" si="168"/>
        <v>0</v>
      </c>
      <c r="Q236" s="64">
        <f t="shared" si="169"/>
        <v>0</v>
      </c>
      <c r="AI236" s="50"/>
      <c r="AJ236" s="50"/>
    </row>
    <row r="237" spans="1:36" s="49" customFormat="1" x14ac:dyDescent="0.25">
      <c r="A237" s="53">
        <v>3540</v>
      </c>
      <c r="B237" s="71" t="s">
        <v>74</v>
      </c>
      <c r="C237" s="53" t="s">
        <v>292</v>
      </c>
      <c r="D237" s="70"/>
      <c r="E237" s="70">
        <v>1</v>
      </c>
      <c r="F237" s="49">
        <v>1</v>
      </c>
      <c r="G237" s="90" t="s">
        <v>140</v>
      </c>
      <c r="H237" s="70"/>
      <c r="I237" s="64">
        <f t="shared" si="165"/>
        <v>0</v>
      </c>
      <c r="J237" s="48"/>
      <c r="K237" s="64">
        <f>SUMIF(order!C:C,A:A,order!G:G)</f>
        <v>0</v>
      </c>
      <c r="L237" s="64">
        <f>SUMIF(order!C:C,A:A,order!H:H)</f>
        <v>0</v>
      </c>
      <c r="M237" s="64">
        <f t="shared" si="166"/>
        <v>0</v>
      </c>
      <c r="N237" s="64">
        <f t="shared" si="167"/>
        <v>0</v>
      </c>
      <c r="P237" s="104">
        <f t="shared" si="168"/>
        <v>0</v>
      </c>
      <c r="Q237" s="64">
        <f t="shared" si="169"/>
        <v>0</v>
      </c>
      <c r="AI237" s="50"/>
      <c r="AJ237" s="50"/>
    </row>
    <row r="238" spans="1:36" s="49" customFormat="1" x14ac:dyDescent="0.25">
      <c r="A238" s="53">
        <v>3541</v>
      </c>
      <c r="B238" s="71" t="s">
        <v>27</v>
      </c>
      <c r="C238" s="53" t="s">
        <v>292</v>
      </c>
      <c r="D238" s="70"/>
      <c r="E238" s="70">
        <v>1</v>
      </c>
      <c r="F238" s="49">
        <v>1</v>
      </c>
      <c r="G238" s="90" t="s">
        <v>101</v>
      </c>
      <c r="H238" s="70"/>
      <c r="I238" s="64">
        <f t="shared" si="165"/>
        <v>0</v>
      </c>
      <c r="J238" s="48"/>
      <c r="K238" s="64">
        <f>SUMIF(order!C:C,A:A,order!G:G)</f>
        <v>0</v>
      </c>
      <c r="L238" s="64">
        <f>SUMIF(order!C:C,A:A,order!H:H)</f>
        <v>0</v>
      </c>
      <c r="M238" s="64">
        <f t="shared" si="166"/>
        <v>0</v>
      </c>
      <c r="N238" s="64">
        <f t="shared" si="167"/>
        <v>0</v>
      </c>
      <c r="P238" s="104">
        <f t="shared" si="168"/>
        <v>0</v>
      </c>
      <c r="Q238" s="64">
        <f t="shared" si="169"/>
        <v>0</v>
      </c>
      <c r="AI238" s="50"/>
      <c r="AJ238" s="50"/>
    </row>
    <row r="239" spans="1:36" s="49" customFormat="1" x14ac:dyDescent="0.25">
      <c r="A239" s="53">
        <v>3542</v>
      </c>
      <c r="B239" s="71" t="s">
        <v>75</v>
      </c>
      <c r="C239" s="53" t="s">
        <v>292</v>
      </c>
      <c r="D239" s="70"/>
      <c r="E239" s="70">
        <v>1</v>
      </c>
      <c r="F239" s="49">
        <v>1</v>
      </c>
      <c r="G239" s="90" t="s">
        <v>101</v>
      </c>
      <c r="H239" s="70"/>
      <c r="I239" s="64">
        <f t="shared" si="165"/>
        <v>0</v>
      </c>
      <c r="J239" s="48"/>
      <c r="K239" s="64">
        <f>SUMIF(order!C:C,A:A,order!G:G)</f>
        <v>0</v>
      </c>
      <c r="L239" s="64">
        <f>SUMIF(order!C:C,A:A,order!H:H)</f>
        <v>0</v>
      </c>
      <c r="M239" s="64">
        <f t="shared" si="166"/>
        <v>0</v>
      </c>
      <c r="N239" s="64">
        <f t="shared" si="167"/>
        <v>0</v>
      </c>
      <c r="P239" s="104">
        <f t="shared" si="168"/>
        <v>0</v>
      </c>
      <c r="Q239" s="64">
        <f t="shared" si="169"/>
        <v>0</v>
      </c>
      <c r="AI239" s="50"/>
      <c r="AJ239" s="50"/>
    </row>
    <row r="240" spans="1:36" s="49" customFormat="1" ht="11" customHeight="1" x14ac:dyDescent="0.25">
      <c r="A240" s="53">
        <v>3583</v>
      </c>
      <c r="B240" s="71" t="s">
        <v>76</v>
      </c>
      <c r="C240" s="53" t="s">
        <v>292</v>
      </c>
      <c r="D240" s="70"/>
      <c r="E240" s="70">
        <v>1</v>
      </c>
      <c r="F240" s="49">
        <v>1</v>
      </c>
      <c r="G240" s="90" t="s">
        <v>140</v>
      </c>
      <c r="H240" s="70"/>
      <c r="I240" s="64">
        <f t="shared" si="165"/>
        <v>0</v>
      </c>
      <c r="J240" s="48"/>
      <c r="K240" s="64">
        <f>SUMIF(order!C:C,A:A,order!G:G)</f>
        <v>0</v>
      </c>
      <c r="L240" s="64">
        <f>SUMIF(order!C:C,A:A,order!H:H)</f>
        <v>0</v>
      </c>
      <c r="M240" s="64">
        <f t="shared" si="166"/>
        <v>0</v>
      </c>
      <c r="N240" s="64">
        <f t="shared" si="167"/>
        <v>0</v>
      </c>
      <c r="P240" s="104">
        <f t="shared" si="168"/>
        <v>0</v>
      </c>
      <c r="Q240" s="64">
        <f t="shared" si="169"/>
        <v>0</v>
      </c>
      <c r="AI240" s="50"/>
      <c r="AJ240" s="50"/>
    </row>
    <row r="241" spans="1:36" s="49" customFormat="1" ht="13" x14ac:dyDescent="0.3">
      <c r="A241" s="53"/>
      <c r="B241" s="75" t="s">
        <v>133</v>
      </c>
      <c r="C241" s="53"/>
      <c r="D241" s="70"/>
      <c r="E241" s="70"/>
      <c r="G241" s="90"/>
      <c r="H241" s="70"/>
      <c r="I241" s="108">
        <f t="shared" ref="I241:N241" si="170">SUM(I235:I240)</f>
        <v>0</v>
      </c>
      <c r="J241" s="108">
        <f t="shared" si="170"/>
        <v>0</v>
      </c>
      <c r="K241" s="108">
        <f t="shared" si="170"/>
        <v>0</v>
      </c>
      <c r="L241" s="108">
        <f t="shared" ref="L241" si="171">SUM(L235:L240)</f>
        <v>0</v>
      </c>
      <c r="M241" s="108">
        <f t="shared" si="170"/>
        <v>0</v>
      </c>
      <c r="N241" s="108">
        <f t="shared" si="170"/>
        <v>0</v>
      </c>
      <c r="O241" s="109"/>
      <c r="P241" s="110">
        <f>SUM(P235:P240)</f>
        <v>0</v>
      </c>
      <c r="Q241" s="108">
        <f t="shared" ref="Q241" si="172">SUM(Q235:Q240)</f>
        <v>0</v>
      </c>
      <c r="AI241" s="50"/>
      <c r="AJ241" s="50"/>
    </row>
    <row r="242" spans="1:36" s="49" customFormat="1" x14ac:dyDescent="0.25">
      <c r="A242" s="50"/>
      <c r="B242" s="71"/>
      <c r="C242" s="50"/>
      <c r="D242" s="70"/>
      <c r="E242" s="70"/>
      <c r="H242" s="70"/>
      <c r="I242" s="64"/>
      <c r="J242" s="48"/>
      <c r="K242" s="64"/>
      <c r="L242" s="64"/>
      <c r="M242" s="64"/>
      <c r="N242" s="64"/>
      <c r="P242" s="104"/>
      <c r="Q242" s="64"/>
      <c r="AI242" s="50"/>
      <c r="AJ242" s="50"/>
    </row>
    <row r="243" spans="1:36" s="49" customFormat="1" ht="13" x14ac:dyDescent="0.3">
      <c r="A243" s="56">
        <v>3600</v>
      </c>
      <c r="B243" s="57" t="s">
        <v>118</v>
      </c>
      <c r="C243" s="61"/>
      <c r="D243" s="70"/>
      <c r="E243" s="70"/>
      <c r="G243" s="90"/>
      <c r="H243" s="70"/>
      <c r="I243" s="64"/>
      <c r="J243" s="48"/>
      <c r="K243" s="64"/>
      <c r="L243" s="64"/>
      <c r="M243" s="64"/>
      <c r="N243" s="64"/>
      <c r="P243" s="104"/>
      <c r="Q243" s="64"/>
      <c r="AI243" s="50"/>
      <c r="AJ243" s="50"/>
    </row>
    <row r="244" spans="1:36" s="49" customFormat="1" x14ac:dyDescent="0.25">
      <c r="A244" s="53">
        <v>3601</v>
      </c>
      <c r="B244" s="71" t="s">
        <v>268</v>
      </c>
      <c r="C244" s="53" t="s">
        <v>292</v>
      </c>
      <c r="D244" s="70"/>
      <c r="E244" s="70">
        <v>1</v>
      </c>
      <c r="F244" s="49">
        <v>1</v>
      </c>
      <c r="G244" s="90" t="s">
        <v>140</v>
      </c>
      <c r="H244" s="70"/>
      <c r="I244" s="64">
        <f t="shared" ref="I244:I249" si="173">E244*F244*H244</f>
        <v>0</v>
      </c>
      <c r="J244" s="48"/>
      <c r="K244" s="64">
        <f>SUMIF(order!C:C,A:A,order!G:G)</f>
        <v>0</v>
      </c>
      <c r="L244" s="64">
        <f>SUMIF(order!C:C,A:A,order!H:H)</f>
        <v>0</v>
      </c>
      <c r="M244" s="64">
        <f t="shared" ref="M244:M249" si="174">K:K+L:L</f>
        <v>0</v>
      </c>
      <c r="N244" s="64">
        <f t="shared" ref="N244:N249" si="175">I:I-M:M</f>
        <v>0</v>
      </c>
      <c r="P244" s="104">
        <f t="shared" ref="P244:P249" si="176">I:I</f>
        <v>0</v>
      </c>
      <c r="Q244" s="64">
        <f t="shared" ref="Q244:Q249" si="177">P:P-I:I</f>
        <v>0</v>
      </c>
      <c r="AI244" s="50"/>
      <c r="AJ244" s="50"/>
    </row>
    <row r="245" spans="1:36" s="49" customFormat="1" x14ac:dyDescent="0.25">
      <c r="A245" s="53">
        <v>3602</v>
      </c>
      <c r="B245" s="71" t="s">
        <v>77</v>
      </c>
      <c r="C245" s="53" t="s">
        <v>292</v>
      </c>
      <c r="D245" s="70"/>
      <c r="E245" s="70">
        <v>1</v>
      </c>
      <c r="F245" s="49">
        <v>1</v>
      </c>
      <c r="G245" s="90" t="s">
        <v>140</v>
      </c>
      <c r="H245" s="70"/>
      <c r="I245" s="64">
        <f t="shared" si="173"/>
        <v>0</v>
      </c>
      <c r="J245" s="48"/>
      <c r="K245" s="64">
        <f>SUMIF(order!C:C,A:A,order!G:G)</f>
        <v>0</v>
      </c>
      <c r="L245" s="64">
        <f>SUMIF(order!C:C,A:A,order!H:H)</f>
        <v>0</v>
      </c>
      <c r="M245" s="64">
        <f t="shared" si="174"/>
        <v>0</v>
      </c>
      <c r="N245" s="64">
        <f t="shared" si="175"/>
        <v>0</v>
      </c>
      <c r="P245" s="104">
        <f t="shared" si="176"/>
        <v>0</v>
      </c>
      <c r="Q245" s="64">
        <f t="shared" si="177"/>
        <v>0</v>
      </c>
      <c r="AI245" s="50"/>
      <c r="AJ245" s="50"/>
    </row>
    <row r="246" spans="1:36" s="49" customFormat="1" x14ac:dyDescent="0.25">
      <c r="A246" s="53">
        <v>3640</v>
      </c>
      <c r="B246" s="71" t="s">
        <v>78</v>
      </c>
      <c r="C246" s="53" t="s">
        <v>292</v>
      </c>
      <c r="D246" s="70"/>
      <c r="E246" s="70">
        <v>1</v>
      </c>
      <c r="F246" s="49">
        <v>1</v>
      </c>
      <c r="G246" s="90" t="s">
        <v>140</v>
      </c>
      <c r="H246" s="70"/>
      <c r="I246" s="64">
        <f t="shared" si="173"/>
        <v>0</v>
      </c>
      <c r="J246" s="48"/>
      <c r="K246" s="64">
        <f>SUMIF(order!C:C,A:A,order!G:G)</f>
        <v>0</v>
      </c>
      <c r="L246" s="64">
        <f>SUMIF(order!C:C,A:A,order!H:H)</f>
        <v>0</v>
      </c>
      <c r="M246" s="64">
        <f t="shared" si="174"/>
        <v>0</v>
      </c>
      <c r="N246" s="64">
        <f t="shared" si="175"/>
        <v>0</v>
      </c>
      <c r="P246" s="104">
        <f t="shared" si="176"/>
        <v>0</v>
      </c>
      <c r="Q246" s="64">
        <f t="shared" si="177"/>
        <v>0</v>
      </c>
      <c r="AI246" s="50"/>
      <c r="AJ246" s="50"/>
    </row>
    <row r="247" spans="1:36" s="49" customFormat="1" x14ac:dyDescent="0.25">
      <c r="A247" s="53">
        <v>3646</v>
      </c>
      <c r="B247" s="71" t="s">
        <v>174</v>
      </c>
      <c r="C247" s="53" t="s">
        <v>292</v>
      </c>
      <c r="D247" s="70"/>
      <c r="E247" s="70">
        <v>1</v>
      </c>
      <c r="F247" s="49">
        <v>1</v>
      </c>
      <c r="G247" s="90" t="s">
        <v>101</v>
      </c>
      <c r="H247" s="70"/>
      <c r="I247" s="64">
        <f t="shared" si="173"/>
        <v>0</v>
      </c>
      <c r="J247" s="48"/>
      <c r="K247" s="64">
        <f>SUMIF(order!C:C,A:A,order!G:G)</f>
        <v>0</v>
      </c>
      <c r="L247" s="64">
        <f>SUMIF(order!C:C,A:A,order!H:H)</f>
        <v>0</v>
      </c>
      <c r="M247" s="64">
        <f t="shared" si="174"/>
        <v>0</v>
      </c>
      <c r="N247" s="64">
        <f t="shared" si="175"/>
        <v>0</v>
      </c>
      <c r="P247" s="104">
        <f t="shared" si="176"/>
        <v>0</v>
      </c>
      <c r="Q247" s="64">
        <f t="shared" si="177"/>
        <v>0</v>
      </c>
      <c r="AI247" s="50"/>
      <c r="AJ247" s="50"/>
    </row>
    <row r="248" spans="1:36" s="49" customFormat="1" x14ac:dyDescent="0.25">
      <c r="A248" s="53">
        <v>3647</v>
      </c>
      <c r="B248" s="71" t="s">
        <v>175</v>
      </c>
      <c r="C248" s="53" t="s">
        <v>292</v>
      </c>
      <c r="D248" s="70"/>
      <c r="E248" s="70">
        <v>1</v>
      </c>
      <c r="F248" s="49">
        <v>1</v>
      </c>
      <c r="G248" s="90" t="s">
        <v>141</v>
      </c>
      <c r="H248" s="70"/>
      <c r="I248" s="64">
        <f t="shared" si="173"/>
        <v>0</v>
      </c>
      <c r="J248" s="48"/>
      <c r="K248" s="64">
        <f>SUMIF(order!C:C,A:A,order!G:G)</f>
        <v>0</v>
      </c>
      <c r="L248" s="64">
        <f>SUMIF(order!C:C,A:A,order!H:H)</f>
        <v>0</v>
      </c>
      <c r="M248" s="64">
        <f t="shared" si="174"/>
        <v>0</v>
      </c>
      <c r="N248" s="64">
        <f t="shared" si="175"/>
        <v>0</v>
      </c>
      <c r="P248" s="104">
        <f t="shared" si="176"/>
        <v>0</v>
      </c>
      <c r="Q248" s="64">
        <f t="shared" si="177"/>
        <v>0</v>
      </c>
      <c r="AI248" s="50"/>
      <c r="AJ248" s="50"/>
    </row>
    <row r="249" spans="1:36" s="49" customFormat="1" x14ac:dyDescent="0.25">
      <c r="A249" s="53">
        <v>3683</v>
      </c>
      <c r="B249" s="71" t="s">
        <v>79</v>
      </c>
      <c r="C249" s="53" t="s">
        <v>292</v>
      </c>
      <c r="D249" s="70"/>
      <c r="E249" s="70">
        <v>1</v>
      </c>
      <c r="F249" s="49">
        <v>1</v>
      </c>
      <c r="G249" s="90" t="s">
        <v>140</v>
      </c>
      <c r="H249" s="70"/>
      <c r="I249" s="64">
        <f t="shared" si="173"/>
        <v>0</v>
      </c>
      <c r="J249" s="48"/>
      <c r="K249" s="64">
        <f>SUMIF(order!C:C,A:A,order!G:G)</f>
        <v>0</v>
      </c>
      <c r="L249" s="64">
        <f>SUMIF(order!C:C,A:A,order!H:H)</f>
        <v>0</v>
      </c>
      <c r="M249" s="64">
        <f t="shared" si="174"/>
        <v>0</v>
      </c>
      <c r="N249" s="64">
        <f t="shared" si="175"/>
        <v>0</v>
      </c>
      <c r="P249" s="104">
        <f t="shared" si="176"/>
        <v>0</v>
      </c>
      <c r="Q249" s="64">
        <f t="shared" si="177"/>
        <v>0</v>
      </c>
      <c r="AI249" s="50"/>
      <c r="AJ249" s="50"/>
    </row>
    <row r="250" spans="1:36" s="49" customFormat="1" ht="13" x14ac:dyDescent="0.3">
      <c r="A250" s="53"/>
      <c r="B250" s="75" t="s">
        <v>133</v>
      </c>
      <c r="C250" s="53"/>
      <c r="D250" s="70"/>
      <c r="E250" s="70"/>
      <c r="G250" s="90"/>
      <c r="H250" s="70"/>
      <c r="I250" s="108">
        <f t="shared" ref="I250:N250" si="178">SUM(I244:I249)</f>
        <v>0</v>
      </c>
      <c r="J250" s="108">
        <f t="shared" si="178"/>
        <v>0</v>
      </c>
      <c r="K250" s="108">
        <f t="shared" si="178"/>
        <v>0</v>
      </c>
      <c r="L250" s="108">
        <f t="shared" ref="L250" si="179">SUM(L244:L249)</f>
        <v>0</v>
      </c>
      <c r="M250" s="108">
        <f t="shared" si="178"/>
        <v>0</v>
      </c>
      <c r="N250" s="108">
        <f t="shared" si="178"/>
        <v>0</v>
      </c>
      <c r="O250" s="109"/>
      <c r="P250" s="110">
        <f>SUM(P244:P249)</f>
        <v>0</v>
      </c>
      <c r="Q250" s="108">
        <f t="shared" ref="Q250" si="180">SUM(Q244:Q249)</f>
        <v>0</v>
      </c>
      <c r="AI250" s="50"/>
      <c r="AJ250" s="50"/>
    </row>
    <row r="251" spans="1:36" s="49" customFormat="1" x14ac:dyDescent="0.25">
      <c r="A251" s="53"/>
      <c r="B251" s="71"/>
      <c r="C251" s="53"/>
      <c r="D251" s="70"/>
      <c r="E251" s="70"/>
      <c r="H251" s="70"/>
      <c r="I251" s="64"/>
      <c r="J251" s="48"/>
      <c r="K251" s="64"/>
      <c r="L251" s="64"/>
      <c r="M251" s="64"/>
      <c r="N251" s="64"/>
      <c r="P251" s="104"/>
      <c r="Q251" s="64"/>
      <c r="AI251" s="50"/>
      <c r="AJ251" s="50"/>
    </row>
    <row r="252" spans="1:36" s="49" customFormat="1" ht="13" x14ac:dyDescent="0.3">
      <c r="A252" s="56">
        <v>3700</v>
      </c>
      <c r="B252" s="57" t="s">
        <v>119</v>
      </c>
      <c r="C252" s="61"/>
      <c r="D252" s="70"/>
      <c r="E252" s="70"/>
      <c r="G252" s="90"/>
      <c r="H252" s="70"/>
      <c r="I252" s="64"/>
      <c r="J252" s="48"/>
      <c r="K252" s="64"/>
      <c r="L252" s="64"/>
      <c r="M252" s="64"/>
      <c r="N252" s="64"/>
      <c r="P252" s="104"/>
      <c r="Q252" s="64"/>
      <c r="AI252" s="50"/>
      <c r="AJ252" s="50"/>
    </row>
    <row r="253" spans="1:36" s="49" customFormat="1" x14ac:dyDescent="0.25">
      <c r="A253" s="53">
        <v>3740</v>
      </c>
      <c r="B253" s="71" t="s">
        <v>653</v>
      </c>
      <c r="C253" s="53" t="s">
        <v>99</v>
      </c>
      <c r="D253" s="70"/>
      <c r="E253" s="70">
        <v>1</v>
      </c>
      <c r="F253" s="49">
        <v>1</v>
      </c>
      <c r="G253" s="90" t="s">
        <v>140</v>
      </c>
      <c r="H253" s="70"/>
      <c r="I253" s="64">
        <f t="shared" ref="I253:I261" si="181">E253*F253*H253</f>
        <v>0</v>
      </c>
      <c r="J253" s="48"/>
      <c r="K253" s="64">
        <f>SUMIF(order!C:C,A:A,order!G:G)</f>
        <v>0</v>
      </c>
      <c r="L253" s="64">
        <f>SUMIF(order!C:C,A:A,order!H:H)</f>
        <v>0</v>
      </c>
      <c r="M253" s="64">
        <f t="shared" ref="M253:M261" si="182">K:K+L:L</f>
        <v>0</v>
      </c>
      <c r="N253" s="64">
        <f t="shared" ref="N253:N261" si="183">I:I-M:M</f>
        <v>0</v>
      </c>
      <c r="P253" s="104">
        <f t="shared" ref="P253:P261" si="184">I:I</f>
        <v>0</v>
      </c>
      <c r="Q253" s="64">
        <f t="shared" ref="Q253:Q261" si="185">P:P-I:I</f>
        <v>0</v>
      </c>
      <c r="AI253" s="50"/>
      <c r="AJ253" s="50"/>
    </row>
    <row r="254" spans="1:36" s="49" customFormat="1" x14ac:dyDescent="0.25">
      <c r="A254" s="53">
        <v>3742</v>
      </c>
      <c r="B254" s="71" t="s">
        <v>80</v>
      </c>
      <c r="C254" s="53" t="s">
        <v>99</v>
      </c>
      <c r="D254" s="70"/>
      <c r="E254" s="70">
        <v>1</v>
      </c>
      <c r="F254" s="49">
        <v>1</v>
      </c>
      <c r="G254" s="90" t="s">
        <v>140</v>
      </c>
      <c r="H254" s="70"/>
      <c r="I254" s="64">
        <f t="shared" si="181"/>
        <v>0</v>
      </c>
      <c r="J254" s="48"/>
      <c r="K254" s="64">
        <f>SUMIF(order!C:C,A:A,order!G:G)</f>
        <v>0</v>
      </c>
      <c r="L254" s="64">
        <f>SUMIF(order!C:C,A:A,order!H:H)</f>
        <v>0</v>
      </c>
      <c r="M254" s="64">
        <f t="shared" si="182"/>
        <v>0</v>
      </c>
      <c r="N254" s="64">
        <f t="shared" si="183"/>
        <v>0</v>
      </c>
      <c r="P254" s="104">
        <f t="shared" si="184"/>
        <v>0</v>
      </c>
      <c r="Q254" s="64">
        <f t="shared" si="185"/>
        <v>0</v>
      </c>
      <c r="AI254" s="50"/>
      <c r="AJ254" s="50"/>
    </row>
    <row r="255" spans="1:36" s="49" customFormat="1" x14ac:dyDescent="0.25">
      <c r="A255" s="53">
        <v>3751</v>
      </c>
      <c r="B255" s="71" t="s">
        <v>626</v>
      </c>
      <c r="C255" s="53" t="s">
        <v>99</v>
      </c>
      <c r="D255" s="70"/>
      <c r="E255" s="70">
        <v>1</v>
      </c>
      <c r="F255" s="49">
        <v>1</v>
      </c>
      <c r="G255" s="90" t="s">
        <v>101</v>
      </c>
      <c r="H255" s="70"/>
      <c r="I255" s="64">
        <f t="shared" si="181"/>
        <v>0</v>
      </c>
      <c r="J255" s="48"/>
      <c r="K255" s="64">
        <f>SUMIF(order!C:C,A:A,order!G:G)</f>
        <v>0</v>
      </c>
      <c r="L255" s="64">
        <f>SUMIF(order!C:C,A:A,order!H:H)</f>
        <v>0</v>
      </c>
      <c r="M255" s="64">
        <f t="shared" si="182"/>
        <v>0</v>
      </c>
      <c r="N255" s="64">
        <f t="shared" si="183"/>
        <v>0</v>
      </c>
      <c r="P255" s="104">
        <f t="shared" si="184"/>
        <v>0</v>
      </c>
      <c r="Q255" s="64">
        <f t="shared" si="185"/>
        <v>0</v>
      </c>
      <c r="AI255" s="50"/>
      <c r="AJ255" s="50"/>
    </row>
    <row r="256" spans="1:36" s="49" customFormat="1" x14ac:dyDescent="0.25">
      <c r="A256" s="53">
        <v>3755</v>
      </c>
      <c r="B256" s="71" t="s">
        <v>81</v>
      </c>
      <c r="C256" s="53" t="s">
        <v>99</v>
      </c>
      <c r="D256" s="70"/>
      <c r="E256" s="70">
        <v>1</v>
      </c>
      <c r="F256" s="49">
        <v>1</v>
      </c>
      <c r="G256" s="90" t="s">
        <v>101</v>
      </c>
      <c r="H256" s="70"/>
      <c r="I256" s="64">
        <f t="shared" si="181"/>
        <v>0</v>
      </c>
      <c r="J256" s="48"/>
      <c r="K256" s="64">
        <f>SUMIF(order!C:C,A:A,order!G:G)</f>
        <v>0</v>
      </c>
      <c r="L256" s="64">
        <f>SUMIF(order!C:C,A:A,order!H:H)</f>
        <v>0</v>
      </c>
      <c r="M256" s="64">
        <f t="shared" si="182"/>
        <v>0</v>
      </c>
      <c r="N256" s="64">
        <f t="shared" si="183"/>
        <v>0</v>
      </c>
      <c r="P256" s="104">
        <f t="shared" si="184"/>
        <v>0</v>
      </c>
      <c r="Q256" s="64">
        <f t="shared" si="185"/>
        <v>0</v>
      </c>
      <c r="AI256" s="50"/>
      <c r="AJ256" s="50"/>
    </row>
    <row r="257" spans="1:36" s="49" customFormat="1" x14ac:dyDescent="0.25">
      <c r="A257" s="53">
        <v>3757</v>
      </c>
      <c r="B257" s="71" t="s">
        <v>82</v>
      </c>
      <c r="C257" s="53" t="s">
        <v>99</v>
      </c>
      <c r="D257" s="70"/>
      <c r="E257" s="70">
        <v>1</v>
      </c>
      <c r="F257" s="49">
        <v>1</v>
      </c>
      <c r="G257" s="90" t="s">
        <v>101</v>
      </c>
      <c r="H257" s="70"/>
      <c r="I257" s="64">
        <f t="shared" si="181"/>
        <v>0</v>
      </c>
      <c r="J257" s="48"/>
      <c r="K257" s="64">
        <f>SUMIF(order!C:C,A:A,order!G:G)</f>
        <v>0</v>
      </c>
      <c r="L257" s="64">
        <f>SUMIF(order!C:C,A:A,order!H:H)</f>
        <v>0</v>
      </c>
      <c r="M257" s="64">
        <f t="shared" si="182"/>
        <v>0</v>
      </c>
      <c r="N257" s="64">
        <f t="shared" si="183"/>
        <v>0</v>
      </c>
      <c r="P257" s="104">
        <f t="shared" si="184"/>
        <v>0</v>
      </c>
      <c r="Q257" s="64">
        <f t="shared" si="185"/>
        <v>0</v>
      </c>
      <c r="AI257" s="50"/>
      <c r="AJ257" s="50"/>
    </row>
    <row r="258" spans="1:36" s="49" customFormat="1" x14ac:dyDescent="0.25">
      <c r="A258" s="53">
        <v>3758</v>
      </c>
      <c r="B258" s="71" t="s">
        <v>83</v>
      </c>
      <c r="C258" s="53" t="s">
        <v>99</v>
      </c>
      <c r="D258" s="70"/>
      <c r="E258" s="70">
        <v>1</v>
      </c>
      <c r="F258" s="49">
        <v>1</v>
      </c>
      <c r="G258" s="90" t="s">
        <v>101</v>
      </c>
      <c r="H258" s="70"/>
      <c r="I258" s="64">
        <f t="shared" si="181"/>
        <v>0</v>
      </c>
      <c r="J258" s="48"/>
      <c r="K258" s="64">
        <f>SUMIF(order!C:C,A:A,order!G:G)</f>
        <v>0</v>
      </c>
      <c r="L258" s="64">
        <f>SUMIF(order!C:C,A:A,order!H:H)</f>
        <v>0</v>
      </c>
      <c r="M258" s="64">
        <f t="shared" si="182"/>
        <v>0</v>
      </c>
      <c r="N258" s="64">
        <f t="shared" si="183"/>
        <v>0</v>
      </c>
      <c r="P258" s="104">
        <f t="shared" si="184"/>
        <v>0</v>
      </c>
      <c r="Q258" s="64">
        <f t="shared" si="185"/>
        <v>0</v>
      </c>
      <c r="AI258" s="50"/>
      <c r="AJ258" s="50"/>
    </row>
    <row r="259" spans="1:36" s="49" customFormat="1" x14ac:dyDescent="0.25">
      <c r="A259" s="53">
        <v>3759</v>
      </c>
      <c r="B259" s="71" t="s">
        <v>84</v>
      </c>
      <c r="C259" s="53" t="s">
        <v>99</v>
      </c>
      <c r="D259" s="70"/>
      <c r="E259" s="70">
        <v>1</v>
      </c>
      <c r="F259" s="49">
        <v>1</v>
      </c>
      <c r="G259" s="90" t="s">
        <v>101</v>
      </c>
      <c r="H259" s="70"/>
      <c r="I259" s="64">
        <f t="shared" si="181"/>
        <v>0</v>
      </c>
      <c r="J259" s="48"/>
      <c r="K259" s="64">
        <f>SUMIF(order!C:C,A:A,order!G:G)</f>
        <v>0</v>
      </c>
      <c r="L259" s="64">
        <f>SUMIF(order!C:C,A:A,order!H:H)</f>
        <v>0</v>
      </c>
      <c r="M259" s="64">
        <f t="shared" si="182"/>
        <v>0</v>
      </c>
      <c r="N259" s="64">
        <f t="shared" si="183"/>
        <v>0</v>
      </c>
      <c r="P259" s="104">
        <f t="shared" si="184"/>
        <v>0</v>
      </c>
      <c r="Q259" s="64">
        <f t="shared" si="185"/>
        <v>0</v>
      </c>
      <c r="AI259" s="50"/>
      <c r="AJ259" s="50"/>
    </row>
    <row r="260" spans="1:36" s="49" customFormat="1" x14ac:dyDescent="0.25">
      <c r="A260" s="53">
        <v>3760</v>
      </c>
      <c r="B260" s="71" t="s">
        <v>181</v>
      </c>
      <c r="C260" s="53" t="s">
        <v>99</v>
      </c>
      <c r="D260" s="70"/>
      <c r="E260" s="70">
        <v>1</v>
      </c>
      <c r="F260" s="49">
        <v>1</v>
      </c>
      <c r="G260" s="90" t="s">
        <v>101</v>
      </c>
      <c r="H260" s="70"/>
      <c r="I260" s="64">
        <f t="shared" si="181"/>
        <v>0</v>
      </c>
      <c r="J260" s="48"/>
      <c r="K260" s="64">
        <f>SUMIF(order!C:C,A:A,order!G:G)</f>
        <v>0</v>
      </c>
      <c r="L260" s="64">
        <f>SUMIF(order!C:C,A:A,order!H:H)</f>
        <v>0</v>
      </c>
      <c r="M260" s="64">
        <f t="shared" si="182"/>
        <v>0</v>
      </c>
      <c r="N260" s="64">
        <f t="shared" si="183"/>
        <v>0</v>
      </c>
      <c r="P260" s="104">
        <f t="shared" si="184"/>
        <v>0</v>
      </c>
      <c r="Q260" s="64">
        <f t="shared" si="185"/>
        <v>0</v>
      </c>
      <c r="AI260" s="50"/>
      <c r="AJ260" s="50"/>
    </row>
    <row r="261" spans="1:36" s="49" customFormat="1" x14ac:dyDescent="0.25">
      <c r="A261" s="53">
        <v>3797</v>
      </c>
      <c r="B261" s="71" t="s">
        <v>85</v>
      </c>
      <c r="C261" s="53" t="s">
        <v>99</v>
      </c>
      <c r="D261" s="70"/>
      <c r="E261" s="70">
        <v>1</v>
      </c>
      <c r="F261" s="49">
        <v>1</v>
      </c>
      <c r="G261" s="90" t="s">
        <v>101</v>
      </c>
      <c r="H261" s="70"/>
      <c r="I261" s="64">
        <f t="shared" si="181"/>
        <v>0</v>
      </c>
      <c r="J261" s="48"/>
      <c r="K261" s="64">
        <f>SUMIF(order!C:C,A:A,order!G:G)</f>
        <v>0</v>
      </c>
      <c r="L261" s="64">
        <f>SUMIF(order!C:C,A:A,order!H:H)</f>
        <v>0</v>
      </c>
      <c r="M261" s="64">
        <f t="shared" si="182"/>
        <v>0</v>
      </c>
      <c r="N261" s="64">
        <f t="shared" si="183"/>
        <v>0</v>
      </c>
      <c r="P261" s="104">
        <f t="shared" si="184"/>
        <v>0</v>
      </c>
      <c r="Q261" s="64">
        <f t="shared" si="185"/>
        <v>0</v>
      </c>
      <c r="AI261" s="50"/>
      <c r="AJ261" s="50"/>
    </row>
    <row r="262" spans="1:36" s="49" customFormat="1" ht="13" x14ac:dyDescent="0.3">
      <c r="A262" s="53"/>
      <c r="B262" s="75" t="s">
        <v>133</v>
      </c>
      <c r="C262" s="53"/>
      <c r="D262" s="70"/>
      <c r="E262" s="70"/>
      <c r="G262" s="90"/>
      <c r="H262" s="70"/>
      <c r="I262" s="108">
        <f t="shared" ref="I262:N262" si="186">SUM(I253:I261)</f>
        <v>0</v>
      </c>
      <c r="J262" s="108">
        <f t="shared" si="186"/>
        <v>0</v>
      </c>
      <c r="K262" s="108">
        <f t="shared" si="186"/>
        <v>0</v>
      </c>
      <c r="L262" s="108">
        <f t="shared" si="186"/>
        <v>0</v>
      </c>
      <c r="M262" s="108">
        <f t="shared" si="186"/>
        <v>0</v>
      </c>
      <c r="N262" s="108">
        <f t="shared" si="186"/>
        <v>0</v>
      </c>
      <c r="O262" s="109"/>
      <c r="P262" s="110">
        <f>SUM(P253:P261)</f>
        <v>0</v>
      </c>
      <c r="Q262" s="108">
        <f>SUM(Q253:Q261)</f>
        <v>0</v>
      </c>
      <c r="AI262" s="50"/>
      <c r="AJ262" s="50"/>
    </row>
    <row r="263" spans="1:36" s="49" customFormat="1" x14ac:dyDescent="0.25">
      <c r="A263" s="50"/>
      <c r="B263" s="71"/>
      <c r="C263" s="50"/>
      <c r="D263" s="70"/>
      <c r="E263" s="70"/>
      <c r="H263" s="70"/>
      <c r="I263" s="64"/>
      <c r="J263" s="48"/>
      <c r="K263" s="64"/>
      <c r="L263" s="64"/>
      <c r="M263" s="64"/>
      <c r="N263" s="64"/>
      <c r="P263" s="104"/>
      <c r="Q263" s="64"/>
      <c r="AI263" s="50"/>
      <c r="AJ263" s="50"/>
    </row>
    <row r="264" spans="1:36" s="49" customFormat="1" ht="13" x14ac:dyDescent="0.3">
      <c r="A264" s="56">
        <v>3800</v>
      </c>
      <c r="B264" s="57" t="s">
        <v>233</v>
      </c>
      <c r="C264" s="61"/>
      <c r="D264" s="70"/>
      <c r="E264" s="70"/>
      <c r="G264" s="90"/>
      <c r="H264" s="70"/>
      <c r="I264" s="64"/>
      <c r="J264" s="48"/>
      <c r="K264" s="64"/>
      <c r="L264" s="64"/>
      <c r="M264" s="64"/>
      <c r="N264" s="64"/>
      <c r="P264" s="104"/>
      <c r="Q264" s="64"/>
      <c r="AI264" s="50"/>
      <c r="AJ264" s="50"/>
    </row>
    <row r="265" spans="1:36" s="49" customFormat="1" x14ac:dyDescent="0.25">
      <c r="A265" s="53">
        <v>3801</v>
      </c>
      <c r="B265" s="71" t="s">
        <v>86</v>
      </c>
      <c r="C265" s="53" t="s">
        <v>96</v>
      </c>
      <c r="D265" s="70"/>
      <c r="E265" s="70">
        <v>1</v>
      </c>
      <c r="F265" s="49">
        <v>1</v>
      </c>
      <c r="G265" s="90" t="s">
        <v>140</v>
      </c>
      <c r="H265" s="70"/>
      <c r="I265" s="64">
        <f t="shared" ref="I265:I272" si="187">E265*F265*H265</f>
        <v>0</v>
      </c>
      <c r="J265" s="48"/>
      <c r="K265" s="64">
        <f>SUMIF(order!C:C,A:A,order!G:G)</f>
        <v>0</v>
      </c>
      <c r="L265" s="64">
        <f>SUMIF(order!C:C,A:A,order!H:H)</f>
        <v>0</v>
      </c>
      <c r="M265" s="64">
        <f t="shared" ref="M265:M272" si="188">K:K+L:L</f>
        <v>0</v>
      </c>
      <c r="N265" s="64">
        <f t="shared" ref="N265:N272" si="189">I:I-M:M</f>
        <v>0</v>
      </c>
      <c r="P265" s="104">
        <f t="shared" ref="P265:P272" si="190">I:I</f>
        <v>0</v>
      </c>
      <c r="Q265" s="64">
        <f t="shared" ref="Q265:Q272" si="191">P:P-I:I</f>
        <v>0</v>
      </c>
      <c r="AI265" s="50"/>
      <c r="AJ265" s="50"/>
    </row>
    <row r="266" spans="1:36" s="49" customFormat="1" x14ac:dyDescent="0.25">
      <c r="A266" s="73">
        <v>3802</v>
      </c>
      <c r="B266" s="71" t="s">
        <v>163</v>
      </c>
      <c r="C266" s="53" t="s">
        <v>96</v>
      </c>
      <c r="D266" s="70"/>
      <c r="E266" s="70">
        <v>1</v>
      </c>
      <c r="F266" s="49">
        <v>1</v>
      </c>
      <c r="G266" s="90" t="s">
        <v>140</v>
      </c>
      <c r="H266" s="70"/>
      <c r="I266" s="64">
        <f t="shared" si="187"/>
        <v>0</v>
      </c>
      <c r="J266" s="48"/>
      <c r="K266" s="64">
        <f>SUMIF(order!C:C,A:A,order!G:G)</f>
        <v>0</v>
      </c>
      <c r="L266" s="64">
        <f>SUMIF(order!C:C,A:A,order!H:H)</f>
        <v>0</v>
      </c>
      <c r="M266" s="64">
        <f t="shared" si="188"/>
        <v>0</v>
      </c>
      <c r="N266" s="64">
        <f t="shared" si="189"/>
        <v>0</v>
      </c>
      <c r="P266" s="104">
        <f t="shared" si="190"/>
        <v>0</v>
      </c>
      <c r="Q266" s="64">
        <f t="shared" si="191"/>
        <v>0</v>
      </c>
      <c r="AI266" s="50"/>
      <c r="AJ266" s="50"/>
    </row>
    <row r="267" spans="1:36" s="49" customFormat="1" x14ac:dyDescent="0.25">
      <c r="A267" s="53">
        <v>3803</v>
      </c>
      <c r="B267" s="71" t="s">
        <v>87</v>
      </c>
      <c r="C267" s="53" t="s">
        <v>96</v>
      </c>
      <c r="D267" s="70"/>
      <c r="E267" s="70">
        <v>1</v>
      </c>
      <c r="F267" s="49">
        <v>1</v>
      </c>
      <c r="G267" s="90" t="s">
        <v>140</v>
      </c>
      <c r="H267" s="70"/>
      <c r="I267" s="64">
        <f t="shared" si="187"/>
        <v>0</v>
      </c>
      <c r="J267" s="48"/>
      <c r="K267" s="64">
        <f>SUMIF(order!C:C,A:A,order!G:G)</f>
        <v>0</v>
      </c>
      <c r="L267" s="64">
        <f>SUMIF(order!C:C,A:A,order!H:H)</f>
        <v>0</v>
      </c>
      <c r="M267" s="64">
        <f t="shared" si="188"/>
        <v>0</v>
      </c>
      <c r="N267" s="64">
        <f t="shared" si="189"/>
        <v>0</v>
      </c>
      <c r="P267" s="104">
        <f t="shared" si="190"/>
        <v>0</v>
      </c>
      <c r="Q267" s="64">
        <f t="shared" si="191"/>
        <v>0</v>
      </c>
      <c r="AI267" s="50"/>
      <c r="AJ267" s="50"/>
    </row>
    <row r="268" spans="1:36" s="49" customFormat="1" x14ac:dyDescent="0.25">
      <c r="A268" s="53">
        <v>3840</v>
      </c>
      <c r="B268" s="71" t="s">
        <v>88</v>
      </c>
      <c r="C268" s="53" t="s">
        <v>96</v>
      </c>
      <c r="D268" s="70"/>
      <c r="E268" s="70">
        <v>1</v>
      </c>
      <c r="F268" s="49">
        <v>1</v>
      </c>
      <c r="G268" s="90" t="s">
        <v>140</v>
      </c>
      <c r="H268" s="70"/>
      <c r="I268" s="64">
        <f t="shared" si="187"/>
        <v>0</v>
      </c>
      <c r="J268" s="48"/>
      <c r="K268" s="64">
        <f>SUMIF(order!C:C,A:A,order!G:G)</f>
        <v>0</v>
      </c>
      <c r="L268" s="64">
        <f>SUMIF(order!C:C,A:A,order!H:H)</f>
        <v>0</v>
      </c>
      <c r="M268" s="64">
        <f t="shared" si="188"/>
        <v>0</v>
      </c>
      <c r="N268" s="64">
        <f t="shared" si="189"/>
        <v>0</v>
      </c>
      <c r="P268" s="104">
        <f t="shared" si="190"/>
        <v>0</v>
      </c>
      <c r="Q268" s="64">
        <f t="shared" si="191"/>
        <v>0</v>
      </c>
      <c r="AI268" s="50"/>
      <c r="AJ268" s="50"/>
    </row>
    <row r="269" spans="1:36" s="49" customFormat="1" x14ac:dyDescent="0.25">
      <c r="A269" s="73">
        <v>3845</v>
      </c>
      <c r="B269" s="71" t="s">
        <v>164</v>
      </c>
      <c r="C269" s="53" t="s">
        <v>96</v>
      </c>
      <c r="D269" s="70"/>
      <c r="E269" s="70">
        <v>1</v>
      </c>
      <c r="F269" s="49">
        <v>1</v>
      </c>
      <c r="G269" s="90" t="s">
        <v>101</v>
      </c>
      <c r="H269" s="70"/>
      <c r="I269" s="64">
        <f t="shared" si="187"/>
        <v>0</v>
      </c>
      <c r="J269" s="48"/>
      <c r="K269" s="64">
        <f>SUMIF(order!C:C,A:A,order!G:G)</f>
        <v>0</v>
      </c>
      <c r="L269" s="64">
        <f>SUMIF(order!C:C,A:A,order!H:H)</f>
        <v>0</v>
      </c>
      <c r="M269" s="64">
        <f t="shared" si="188"/>
        <v>0</v>
      </c>
      <c r="N269" s="64">
        <f t="shared" si="189"/>
        <v>0</v>
      </c>
      <c r="P269" s="104">
        <f t="shared" si="190"/>
        <v>0</v>
      </c>
      <c r="Q269" s="64">
        <f t="shared" si="191"/>
        <v>0</v>
      </c>
      <c r="AI269" s="50"/>
      <c r="AJ269" s="50"/>
    </row>
    <row r="270" spans="1:36" s="49" customFormat="1" x14ac:dyDescent="0.25">
      <c r="A270" s="53">
        <v>3846</v>
      </c>
      <c r="B270" s="71" t="s">
        <v>165</v>
      </c>
      <c r="C270" s="53" t="s">
        <v>96</v>
      </c>
      <c r="D270" s="70"/>
      <c r="E270" s="70">
        <v>1</v>
      </c>
      <c r="F270" s="49">
        <v>1</v>
      </c>
      <c r="G270" s="90" t="s">
        <v>101</v>
      </c>
      <c r="H270" s="70"/>
      <c r="I270" s="64">
        <f t="shared" si="187"/>
        <v>0</v>
      </c>
      <c r="J270" s="48"/>
      <c r="K270" s="64">
        <f>SUMIF(order!C:C,A:A,order!G:G)</f>
        <v>0</v>
      </c>
      <c r="L270" s="64">
        <f>SUMIF(order!C:C,A:A,order!H:H)</f>
        <v>0</v>
      </c>
      <c r="M270" s="64">
        <f t="shared" si="188"/>
        <v>0</v>
      </c>
      <c r="N270" s="64">
        <f t="shared" si="189"/>
        <v>0</v>
      </c>
      <c r="P270" s="104">
        <f t="shared" si="190"/>
        <v>0</v>
      </c>
      <c r="Q270" s="64">
        <f t="shared" si="191"/>
        <v>0</v>
      </c>
      <c r="AI270" s="50"/>
      <c r="AJ270" s="50"/>
    </row>
    <row r="271" spans="1:36" s="49" customFormat="1" x14ac:dyDescent="0.25">
      <c r="A271" s="73">
        <v>3849</v>
      </c>
      <c r="B271" s="71" t="s">
        <v>166</v>
      </c>
      <c r="C271" s="53" t="s">
        <v>96</v>
      </c>
      <c r="D271" s="70"/>
      <c r="E271" s="70">
        <v>1</v>
      </c>
      <c r="F271" s="49">
        <v>1</v>
      </c>
      <c r="G271" s="90" t="s">
        <v>101</v>
      </c>
      <c r="H271" s="70"/>
      <c r="I271" s="64">
        <f t="shared" si="187"/>
        <v>0</v>
      </c>
      <c r="J271" s="48"/>
      <c r="K271" s="64">
        <f>SUMIF(order!C:C,A:A,order!G:G)</f>
        <v>0</v>
      </c>
      <c r="L271" s="64">
        <f>SUMIF(order!C:C,A:A,order!H:H)</f>
        <v>0</v>
      </c>
      <c r="M271" s="64">
        <f t="shared" si="188"/>
        <v>0</v>
      </c>
      <c r="N271" s="64">
        <f t="shared" si="189"/>
        <v>0</v>
      </c>
      <c r="P271" s="104">
        <f t="shared" si="190"/>
        <v>0</v>
      </c>
      <c r="Q271" s="64">
        <f t="shared" si="191"/>
        <v>0</v>
      </c>
      <c r="AI271" s="50"/>
      <c r="AJ271" s="50"/>
    </row>
    <row r="272" spans="1:36" s="49" customFormat="1" x14ac:dyDescent="0.25">
      <c r="A272" s="53">
        <v>3883</v>
      </c>
      <c r="B272" s="71" t="s">
        <v>89</v>
      </c>
      <c r="C272" s="53" t="s">
        <v>96</v>
      </c>
      <c r="D272" s="70"/>
      <c r="E272" s="70">
        <v>1</v>
      </c>
      <c r="F272" s="49">
        <v>1</v>
      </c>
      <c r="G272" s="90" t="s">
        <v>140</v>
      </c>
      <c r="H272" s="70"/>
      <c r="I272" s="64">
        <f t="shared" si="187"/>
        <v>0</v>
      </c>
      <c r="J272" s="48"/>
      <c r="K272" s="64">
        <f>SUMIF(order!C:C,A:A,order!G:G)</f>
        <v>0</v>
      </c>
      <c r="L272" s="64">
        <f>SUMIF(order!C:C,A:A,order!H:H)</f>
        <v>0</v>
      </c>
      <c r="M272" s="64">
        <f t="shared" si="188"/>
        <v>0</v>
      </c>
      <c r="N272" s="64">
        <f t="shared" si="189"/>
        <v>0</v>
      </c>
      <c r="P272" s="104">
        <f t="shared" si="190"/>
        <v>0</v>
      </c>
      <c r="Q272" s="64">
        <f t="shared" si="191"/>
        <v>0</v>
      </c>
      <c r="AI272" s="50"/>
      <c r="AJ272" s="50"/>
    </row>
    <row r="273" spans="1:36" s="49" customFormat="1" ht="13" x14ac:dyDescent="0.3">
      <c r="A273" s="53"/>
      <c r="B273" s="75" t="s">
        <v>133</v>
      </c>
      <c r="C273" s="53"/>
      <c r="D273" s="70"/>
      <c r="E273" s="70"/>
      <c r="G273" s="90"/>
      <c r="H273" s="70"/>
      <c r="I273" s="108">
        <f t="shared" ref="I273:N273" si="192">SUM(I265:I272)</f>
        <v>0</v>
      </c>
      <c r="J273" s="108">
        <f t="shared" si="192"/>
        <v>0</v>
      </c>
      <c r="K273" s="108">
        <f t="shared" si="192"/>
        <v>0</v>
      </c>
      <c r="L273" s="108">
        <f t="shared" ref="L273" si="193">SUM(L265:L272)</f>
        <v>0</v>
      </c>
      <c r="M273" s="108">
        <f t="shared" si="192"/>
        <v>0</v>
      </c>
      <c r="N273" s="108">
        <f t="shared" si="192"/>
        <v>0</v>
      </c>
      <c r="O273" s="109"/>
      <c r="P273" s="110">
        <f>SUM(P265:P272)</f>
        <v>0</v>
      </c>
      <c r="Q273" s="108">
        <f t="shared" ref="Q273" si="194">SUM(Q265:Q272)</f>
        <v>0</v>
      </c>
      <c r="AI273" s="50"/>
      <c r="AJ273" s="50"/>
    </row>
    <row r="274" spans="1:36" s="49" customFormat="1" x14ac:dyDescent="0.25">
      <c r="A274" s="50"/>
      <c r="B274" s="71"/>
      <c r="C274" s="50"/>
      <c r="D274" s="70"/>
      <c r="E274" s="70"/>
      <c r="H274" s="70"/>
      <c r="I274" s="64"/>
      <c r="J274" s="48"/>
      <c r="K274" s="64"/>
      <c r="L274" s="64"/>
      <c r="M274" s="64"/>
      <c r="N274" s="64"/>
      <c r="P274" s="104"/>
      <c r="Q274" s="64"/>
      <c r="AI274" s="50"/>
      <c r="AJ274" s="50"/>
    </row>
    <row r="275" spans="1:36" s="49" customFormat="1" ht="13" x14ac:dyDescent="0.3">
      <c r="A275" s="56">
        <v>3900</v>
      </c>
      <c r="B275" s="57" t="s">
        <v>120</v>
      </c>
      <c r="C275" s="61"/>
      <c r="D275" s="70"/>
      <c r="E275" s="70"/>
      <c r="G275" s="90"/>
      <c r="H275" s="70"/>
      <c r="I275" s="64"/>
      <c r="J275" s="48"/>
      <c r="K275" s="64"/>
      <c r="L275" s="64"/>
      <c r="M275" s="64"/>
      <c r="N275" s="64"/>
      <c r="P275" s="104"/>
      <c r="Q275" s="64"/>
      <c r="AI275" s="50"/>
      <c r="AJ275" s="50"/>
    </row>
    <row r="276" spans="1:36" s="49" customFormat="1" x14ac:dyDescent="0.25">
      <c r="A276" s="53">
        <v>3940</v>
      </c>
      <c r="B276" s="71" t="s">
        <v>807</v>
      </c>
      <c r="C276" s="53" t="s">
        <v>96</v>
      </c>
      <c r="D276" s="70"/>
      <c r="E276" s="70">
        <v>1</v>
      </c>
      <c r="F276" s="49">
        <v>1</v>
      </c>
      <c r="G276" s="90" t="s">
        <v>140</v>
      </c>
      <c r="H276" s="70"/>
      <c r="I276" s="64">
        <f t="shared" ref="I276:I278" si="195">E276*F276*H276</f>
        <v>0</v>
      </c>
      <c r="J276" s="48"/>
      <c r="K276" s="64">
        <f>SUMIF(order!C:C,A:A,order!G:G)</f>
        <v>0</v>
      </c>
      <c r="L276" s="64">
        <f>SUMIF(order!C:C,A:A,order!H:H)</f>
        <v>0</v>
      </c>
      <c r="M276" s="64">
        <f>K:K+L:L</f>
        <v>0</v>
      </c>
      <c r="N276" s="64">
        <f>I:I-M:M</f>
        <v>0</v>
      </c>
      <c r="P276" s="104">
        <f>I:I</f>
        <v>0</v>
      </c>
      <c r="Q276" s="64">
        <f>P:P-I:I</f>
        <v>0</v>
      </c>
      <c r="AI276" s="50"/>
      <c r="AJ276" s="50"/>
    </row>
    <row r="277" spans="1:36" s="49" customFormat="1" x14ac:dyDescent="0.25">
      <c r="A277" s="53">
        <v>3943</v>
      </c>
      <c r="B277" s="71" t="s">
        <v>808</v>
      </c>
      <c r="C277" s="53" t="s">
        <v>96</v>
      </c>
      <c r="D277" s="70"/>
      <c r="E277" s="70">
        <v>1</v>
      </c>
      <c r="F277" s="49">
        <v>1</v>
      </c>
      <c r="G277" s="90" t="s">
        <v>140</v>
      </c>
      <c r="H277" s="70"/>
      <c r="I277" s="64">
        <f t="shared" si="195"/>
        <v>0</v>
      </c>
      <c r="J277" s="48"/>
      <c r="K277" s="64">
        <f>SUMIF(order!C:C,A:A,order!G:G)</f>
        <v>0</v>
      </c>
      <c r="L277" s="64">
        <f>SUMIF(order!C:C,A:A,order!H:H)</f>
        <v>0</v>
      </c>
      <c r="M277" s="64">
        <f>K:K+L:L</f>
        <v>0</v>
      </c>
      <c r="N277" s="64">
        <f>I:I-M:M</f>
        <v>0</v>
      </c>
      <c r="P277" s="104">
        <f>I:I</f>
        <v>0</v>
      </c>
      <c r="Q277" s="64">
        <f>P:P-I:I</f>
        <v>0</v>
      </c>
      <c r="AI277" s="50"/>
      <c r="AJ277" s="50"/>
    </row>
    <row r="278" spans="1:36" s="49" customFormat="1" x14ac:dyDescent="0.25">
      <c r="A278" s="73">
        <v>3944</v>
      </c>
      <c r="B278" s="71" t="s">
        <v>162</v>
      </c>
      <c r="C278" s="53" t="s">
        <v>96</v>
      </c>
      <c r="D278" s="70"/>
      <c r="E278" s="70">
        <v>1</v>
      </c>
      <c r="F278" s="49">
        <v>1</v>
      </c>
      <c r="G278" s="90" t="s">
        <v>101</v>
      </c>
      <c r="H278" s="70"/>
      <c r="I278" s="64">
        <f t="shared" si="195"/>
        <v>0</v>
      </c>
      <c r="J278" s="48"/>
      <c r="K278" s="64">
        <f>SUMIF(order!C:C,A:A,order!G:G)</f>
        <v>0</v>
      </c>
      <c r="L278" s="64">
        <f>SUMIF(order!C:C,A:A,order!H:H)</f>
        <v>0</v>
      </c>
      <c r="M278" s="64">
        <f>K:K+L:L</f>
        <v>0</v>
      </c>
      <c r="N278" s="64">
        <f>I:I-M:M</f>
        <v>0</v>
      </c>
      <c r="P278" s="104">
        <f>I:I</f>
        <v>0</v>
      </c>
      <c r="Q278" s="64">
        <f>P:P-I:I</f>
        <v>0</v>
      </c>
      <c r="AI278" s="50"/>
      <c r="AJ278" s="50"/>
    </row>
    <row r="279" spans="1:36" s="49" customFormat="1" ht="13" x14ac:dyDescent="0.3">
      <c r="A279" s="53"/>
      <c r="B279" s="75" t="s">
        <v>133</v>
      </c>
      <c r="C279" s="53"/>
      <c r="D279" s="70"/>
      <c r="E279" s="70"/>
      <c r="G279" s="90"/>
      <c r="H279" s="70"/>
      <c r="I279" s="108">
        <f t="shared" ref="I279:N279" si="196">SUM(I276:I278)</f>
        <v>0</v>
      </c>
      <c r="J279" s="108">
        <f t="shared" si="196"/>
        <v>0</v>
      </c>
      <c r="K279" s="108">
        <f t="shared" si="196"/>
        <v>0</v>
      </c>
      <c r="L279" s="108">
        <f t="shared" ref="L279" si="197">SUM(L276:L278)</f>
        <v>0</v>
      </c>
      <c r="M279" s="108">
        <f t="shared" si="196"/>
        <v>0</v>
      </c>
      <c r="N279" s="108">
        <f t="shared" si="196"/>
        <v>0</v>
      </c>
      <c r="O279" s="109"/>
      <c r="P279" s="110">
        <f>SUM(P276:P278)</f>
        <v>0</v>
      </c>
      <c r="Q279" s="108">
        <f t="shared" ref="Q279" si="198">SUM(Q276:Q278)</f>
        <v>0</v>
      </c>
      <c r="AI279" s="50"/>
      <c r="AJ279" s="50"/>
    </row>
    <row r="280" spans="1:36" s="49" customFormat="1" x14ac:dyDescent="0.25">
      <c r="A280" s="53"/>
      <c r="B280" s="71"/>
      <c r="C280" s="53"/>
      <c r="D280" s="70"/>
      <c r="E280" s="70"/>
      <c r="H280" s="70"/>
      <c r="I280" s="64"/>
      <c r="J280" s="48"/>
      <c r="K280" s="64"/>
      <c r="L280" s="64"/>
      <c r="M280" s="64"/>
      <c r="N280" s="64"/>
      <c r="P280" s="104"/>
      <c r="Q280" s="64"/>
      <c r="AI280" s="50"/>
      <c r="AJ280" s="50"/>
    </row>
    <row r="281" spans="1:36" s="49" customFormat="1" ht="13" x14ac:dyDescent="0.3">
      <c r="A281" s="56">
        <v>4000</v>
      </c>
      <c r="B281" s="57" t="s">
        <v>232</v>
      </c>
      <c r="C281" s="61"/>
      <c r="D281" s="70"/>
      <c r="E281" s="70"/>
      <c r="G281" s="90"/>
      <c r="H281" s="70"/>
      <c r="I281" s="64"/>
      <c r="J281" s="48"/>
      <c r="K281" s="64"/>
      <c r="L281" s="64"/>
      <c r="M281" s="64"/>
      <c r="N281" s="64"/>
      <c r="P281" s="104"/>
      <c r="Q281" s="64"/>
      <c r="AI281" s="50"/>
      <c r="AJ281" s="50"/>
    </row>
    <row r="282" spans="1:36" s="49" customFormat="1" x14ac:dyDescent="0.25">
      <c r="A282" s="53">
        <v>4001</v>
      </c>
      <c r="B282" s="71" t="s">
        <v>58</v>
      </c>
      <c r="C282" s="53" t="s">
        <v>99</v>
      </c>
      <c r="D282" s="70"/>
      <c r="E282" s="70">
        <v>1</v>
      </c>
      <c r="F282" s="49">
        <v>1</v>
      </c>
      <c r="G282" s="90" t="s">
        <v>140</v>
      </c>
      <c r="H282" s="70"/>
      <c r="I282" s="64">
        <f t="shared" ref="I282:I290" si="199">E282*F282*H282</f>
        <v>0</v>
      </c>
      <c r="J282" s="48"/>
      <c r="K282" s="64">
        <f>SUMIF(order!C:C,A:A,order!G:G)</f>
        <v>0</v>
      </c>
      <c r="L282" s="64">
        <f>SUMIF(order!C:C,A:A,order!H:H)</f>
        <v>0</v>
      </c>
      <c r="M282" s="64">
        <f t="shared" ref="M282:M290" si="200">K:K+L:L</f>
        <v>0</v>
      </c>
      <c r="N282" s="64">
        <f t="shared" ref="N282:N290" si="201">I:I-M:M</f>
        <v>0</v>
      </c>
      <c r="P282" s="104">
        <f t="shared" ref="P282:P290" si="202">I:I</f>
        <v>0</v>
      </c>
      <c r="Q282" s="64">
        <f t="shared" ref="Q282:Q290" si="203">P:P-I:I</f>
        <v>0</v>
      </c>
      <c r="AI282" s="50"/>
      <c r="AJ282" s="50"/>
    </row>
    <row r="283" spans="1:36" s="49" customFormat="1" x14ac:dyDescent="0.25">
      <c r="A283" s="53">
        <v>4002</v>
      </c>
      <c r="B283" s="71" t="s">
        <v>160</v>
      </c>
      <c r="C283" s="53" t="s">
        <v>99</v>
      </c>
      <c r="D283" s="70"/>
      <c r="E283" s="70">
        <v>1</v>
      </c>
      <c r="F283" s="49">
        <v>1</v>
      </c>
      <c r="G283" s="90" t="s">
        <v>140</v>
      </c>
      <c r="H283" s="70"/>
      <c r="I283" s="64">
        <f t="shared" si="199"/>
        <v>0</v>
      </c>
      <c r="J283" s="48"/>
      <c r="K283" s="64">
        <f>SUMIF(order!C:C,A:A,order!G:G)</f>
        <v>0</v>
      </c>
      <c r="L283" s="64">
        <f>SUMIF(order!C:C,A:A,order!H:H)</f>
        <v>0</v>
      </c>
      <c r="M283" s="64">
        <f t="shared" si="200"/>
        <v>0</v>
      </c>
      <c r="N283" s="64">
        <f t="shared" si="201"/>
        <v>0</v>
      </c>
      <c r="P283" s="104">
        <f t="shared" si="202"/>
        <v>0</v>
      </c>
      <c r="Q283" s="64">
        <f t="shared" si="203"/>
        <v>0</v>
      </c>
      <c r="AI283" s="50"/>
      <c r="AJ283" s="50"/>
    </row>
    <row r="284" spans="1:36" s="49" customFormat="1" x14ac:dyDescent="0.25">
      <c r="A284" s="73">
        <v>4004</v>
      </c>
      <c r="B284" s="71" t="s">
        <v>161</v>
      </c>
      <c r="C284" s="53" t="s">
        <v>99</v>
      </c>
      <c r="D284" s="70"/>
      <c r="E284" s="70">
        <v>1</v>
      </c>
      <c r="F284" s="49">
        <v>1</v>
      </c>
      <c r="G284" s="90" t="s">
        <v>140</v>
      </c>
      <c r="H284" s="70"/>
      <c r="I284" s="64">
        <f t="shared" si="199"/>
        <v>0</v>
      </c>
      <c r="J284" s="48"/>
      <c r="K284" s="64">
        <f>SUMIF(order!C:C,A:A,order!G:G)</f>
        <v>0</v>
      </c>
      <c r="L284" s="64">
        <f>SUMIF(order!C:C,A:A,order!H:H)</f>
        <v>0</v>
      </c>
      <c r="M284" s="64">
        <f t="shared" si="200"/>
        <v>0</v>
      </c>
      <c r="N284" s="64">
        <f t="shared" si="201"/>
        <v>0</v>
      </c>
      <c r="P284" s="104">
        <f t="shared" si="202"/>
        <v>0</v>
      </c>
      <c r="Q284" s="64">
        <f t="shared" si="203"/>
        <v>0</v>
      </c>
      <c r="AI284" s="50"/>
      <c r="AJ284" s="50"/>
    </row>
    <row r="285" spans="1:36" s="49" customFormat="1" x14ac:dyDescent="0.25">
      <c r="A285" s="53">
        <v>4040</v>
      </c>
      <c r="B285" s="71" t="s">
        <v>207</v>
      </c>
      <c r="C285" s="53" t="s">
        <v>99</v>
      </c>
      <c r="D285" s="70"/>
      <c r="E285" s="70">
        <v>1</v>
      </c>
      <c r="F285" s="49">
        <v>1</v>
      </c>
      <c r="G285" s="90" t="s">
        <v>191</v>
      </c>
      <c r="H285" s="70"/>
      <c r="I285" s="64">
        <f t="shared" si="199"/>
        <v>0</v>
      </c>
      <c r="J285" s="48"/>
      <c r="K285" s="64">
        <f>SUMIF(order!C:C,A:A,order!G:G)</f>
        <v>0</v>
      </c>
      <c r="L285" s="64">
        <f>SUMIF(order!C:C,A:A,order!H:H)</f>
        <v>0</v>
      </c>
      <c r="M285" s="64">
        <f t="shared" si="200"/>
        <v>0</v>
      </c>
      <c r="N285" s="64">
        <f t="shared" si="201"/>
        <v>0</v>
      </c>
      <c r="P285" s="104">
        <f t="shared" si="202"/>
        <v>0</v>
      </c>
      <c r="Q285" s="64">
        <f t="shared" si="203"/>
        <v>0</v>
      </c>
      <c r="AI285" s="50"/>
      <c r="AJ285" s="50"/>
    </row>
    <row r="286" spans="1:36" s="49" customFormat="1" x14ac:dyDescent="0.25">
      <c r="A286" s="53">
        <v>4042</v>
      </c>
      <c r="B286" s="71" t="s">
        <v>59</v>
      </c>
      <c r="C286" s="53" t="s">
        <v>99</v>
      </c>
      <c r="D286" s="70"/>
      <c r="E286" s="70">
        <v>1</v>
      </c>
      <c r="F286" s="49">
        <v>1</v>
      </c>
      <c r="G286" s="90" t="s">
        <v>191</v>
      </c>
      <c r="H286" s="70"/>
      <c r="I286" s="64">
        <f t="shared" si="199"/>
        <v>0</v>
      </c>
      <c r="J286" s="48"/>
      <c r="K286" s="64">
        <f>SUMIF(order!C:C,A:A,order!G:G)</f>
        <v>0</v>
      </c>
      <c r="L286" s="64">
        <f>SUMIF(order!C:C,A:A,order!H:H)</f>
        <v>0</v>
      </c>
      <c r="M286" s="64">
        <f t="shared" si="200"/>
        <v>0</v>
      </c>
      <c r="N286" s="64">
        <f t="shared" si="201"/>
        <v>0</v>
      </c>
      <c r="P286" s="104">
        <f t="shared" si="202"/>
        <v>0</v>
      </c>
      <c r="Q286" s="64">
        <f t="shared" si="203"/>
        <v>0</v>
      </c>
      <c r="AI286" s="50"/>
      <c r="AJ286" s="50"/>
    </row>
    <row r="287" spans="1:36" s="49" customFormat="1" x14ac:dyDescent="0.25">
      <c r="A287" s="53">
        <v>4052</v>
      </c>
      <c r="B287" s="71" t="s">
        <v>60</v>
      </c>
      <c r="C287" s="53" t="s">
        <v>99</v>
      </c>
      <c r="D287" s="70"/>
      <c r="E287" s="70">
        <v>1</v>
      </c>
      <c r="F287" s="49">
        <v>1</v>
      </c>
      <c r="G287" s="90" t="s">
        <v>191</v>
      </c>
      <c r="H287" s="70"/>
      <c r="I287" s="64">
        <f t="shared" si="199"/>
        <v>0</v>
      </c>
      <c r="J287" s="48"/>
      <c r="K287" s="64">
        <f>SUMIF(order!C:C,A:A,order!G:G)</f>
        <v>0</v>
      </c>
      <c r="L287" s="64">
        <f>SUMIF(order!C:C,A:A,order!H:H)</f>
        <v>0</v>
      </c>
      <c r="M287" s="64">
        <f t="shared" si="200"/>
        <v>0</v>
      </c>
      <c r="N287" s="64">
        <f t="shared" si="201"/>
        <v>0</v>
      </c>
      <c r="P287" s="104">
        <f t="shared" si="202"/>
        <v>0</v>
      </c>
      <c r="Q287" s="64">
        <f t="shared" si="203"/>
        <v>0</v>
      </c>
      <c r="AI287" s="50"/>
      <c r="AJ287" s="50"/>
    </row>
    <row r="288" spans="1:36" s="49" customFormat="1" x14ac:dyDescent="0.25">
      <c r="A288" s="53">
        <v>4053</v>
      </c>
      <c r="B288" s="71" t="s">
        <v>61</v>
      </c>
      <c r="C288" s="53" t="s">
        <v>99</v>
      </c>
      <c r="D288" s="70"/>
      <c r="E288" s="70">
        <v>1</v>
      </c>
      <c r="F288" s="49">
        <v>1</v>
      </c>
      <c r="G288" s="90" t="s">
        <v>191</v>
      </c>
      <c r="H288" s="70"/>
      <c r="I288" s="64">
        <f t="shared" si="199"/>
        <v>0</v>
      </c>
      <c r="J288" s="48"/>
      <c r="K288" s="64">
        <f>SUMIF(order!C:C,A:A,order!G:G)</f>
        <v>0</v>
      </c>
      <c r="L288" s="64">
        <f>SUMIF(order!C:C,A:A,order!H:H)</f>
        <v>0</v>
      </c>
      <c r="M288" s="64">
        <f t="shared" si="200"/>
        <v>0</v>
      </c>
      <c r="N288" s="64">
        <f t="shared" si="201"/>
        <v>0</v>
      </c>
      <c r="P288" s="104">
        <f t="shared" si="202"/>
        <v>0</v>
      </c>
      <c r="Q288" s="64">
        <f t="shared" si="203"/>
        <v>0</v>
      </c>
      <c r="AI288" s="50"/>
      <c r="AJ288" s="50"/>
    </row>
    <row r="289" spans="1:36" s="49" customFormat="1" x14ac:dyDescent="0.25">
      <c r="A289" s="53">
        <v>4054</v>
      </c>
      <c r="B289" s="71" t="s">
        <v>62</v>
      </c>
      <c r="C289" s="53" t="s">
        <v>99</v>
      </c>
      <c r="D289" s="70"/>
      <c r="E289" s="70">
        <v>1</v>
      </c>
      <c r="F289" s="49">
        <v>1</v>
      </c>
      <c r="G289" s="90" t="s">
        <v>101</v>
      </c>
      <c r="H289" s="70"/>
      <c r="I289" s="64">
        <f t="shared" si="199"/>
        <v>0</v>
      </c>
      <c r="J289" s="48"/>
      <c r="K289" s="64">
        <f>SUMIF(order!C:C,A:A,order!G:G)</f>
        <v>0</v>
      </c>
      <c r="L289" s="64">
        <f>SUMIF(order!C:C,A:A,order!H:H)</f>
        <v>0</v>
      </c>
      <c r="M289" s="64">
        <f t="shared" si="200"/>
        <v>0</v>
      </c>
      <c r="N289" s="64">
        <f t="shared" si="201"/>
        <v>0</v>
      </c>
      <c r="P289" s="104">
        <f t="shared" si="202"/>
        <v>0</v>
      </c>
      <c r="Q289" s="64">
        <f t="shared" si="203"/>
        <v>0</v>
      </c>
      <c r="AI289" s="50"/>
      <c r="AJ289" s="50"/>
    </row>
    <row r="290" spans="1:36" s="49" customFormat="1" x14ac:dyDescent="0.25">
      <c r="A290" s="53">
        <v>4083</v>
      </c>
      <c r="B290" s="71" t="s">
        <v>63</v>
      </c>
      <c r="C290" s="53" t="s">
        <v>99</v>
      </c>
      <c r="D290" s="70"/>
      <c r="E290" s="70">
        <v>1</v>
      </c>
      <c r="F290" s="49">
        <v>1</v>
      </c>
      <c r="G290" s="90" t="s">
        <v>140</v>
      </c>
      <c r="H290" s="70"/>
      <c r="I290" s="64">
        <f t="shared" si="199"/>
        <v>0</v>
      </c>
      <c r="J290" s="48"/>
      <c r="K290" s="64">
        <f>SUMIF(order!C:C,A:A,order!G:G)</f>
        <v>0</v>
      </c>
      <c r="L290" s="64">
        <f>SUMIF(order!C:C,A:A,order!H:H)</f>
        <v>0</v>
      </c>
      <c r="M290" s="64">
        <f t="shared" si="200"/>
        <v>0</v>
      </c>
      <c r="N290" s="64">
        <f t="shared" si="201"/>
        <v>0</v>
      </c>
      <c r="P290" s="104">
        <f t="shared" si="202"/>
        <v>0</v>
      </c>
      <c r="Q290" s="64">
        <f t="shared" si="203"/>
        <v>0</v>
      </c>
      <c r="AI290" s="50"/>
      <c r="AJ290" s="50"/>
    </row>
    <row r="291" spans="1:36" s="49" customFormat="1" ht="13" x14ac:dyDescent="0.3">
      <c r="A291" s="53"/>
      <c r="B291" s="75" t="s">
        <v>133</v>
      </c>
      <c r="C291" s="53"/>
      <c r="D291" s="70"/>
      <c r="E291" s="70"/>
      <c r="G291" s="90"/>
      <c r="H291" s="70"/>
      <c r="I291" s="108">
        <f t="shared" ref="I291:N291" si="204">SUM(I282:I290)</f>
        <v>0</v>
      </c>
      <c r="J291" s="108">
        <f t="shared" si="204"/>
        <v>0</v>
      </c>
      <c r="K291" s="108">
        <f t="shared" si="204"/>
        <v>0</v>
      </c>
      <c r="L291" s="108">
        <f t="shared" ref="L291" si="205">SUM(L282:L290)</f>
        <v>0</v>
      </c>
      <c r="M291" s="108">
        <f t="shared" si="204"/>
        <v>0</v>
      </c>
      <c r="N291" s="108">
        <f t="shared" si="204"/>
        <v>0</v>
      </c>
      <c r="O291" s="109"/>
      <c r="P291" s="110">
        <f>SUM(P282:P290)</f>
        <v>0</v>
      </c>
      <c r="Q291" s="108">
        <f t="shared" ref="Q291" si="206">SUM(Q282:Q290)</f>
        <v>0</v>
      </c>
      <c r="AI291" s="50"/>
      <c r="AJ291" s="50"/>
    </row>
    <row r="292" spans="1:36" s="49" customFormat="1" x14ac:dyDescent="0.25">
      <c r="A292" s="50"/>
      <c r="B292" s="71"/>
      <c r="C292" s="50"/>
      <c r="D292" s="70"/>
      <c r="H292" s="70"/>
      <c r="I292" s="64"/>
      <c r="J292" s="48"/>
      <c r="K292" s="64"/>
      <c r="L292" s="64"/>
      <c r="M292" s="64"/>
      <c r="N292" s="64"/>
      <c r="P292" s="104"/>
      <c r="Q292" s="64"/>
      <c r="AI292" s="50"/>
      <c r="AJ292" s="50"/>
    </row>
    <row r="293" spans="1:36" s="49" customFormat="1" ht="13" x14ac:dyDescent="0.3">
      <c r="A293" s="61">
        <v>4100</v>
      </c>
      <c r="B293" s="57" t="s">
        <v>249</v>
      </c>
      <c r="C293" s="61"/>
      <c r="D293" s="70"/>
      <c r="E293" s="70"/>
      <c r="G293" s="90"/>
      <c r="H293" s="70"/>
      <c r="I293" s="64"/>
      <c r="J293" s="48"/>
      <c r="K293" s="64"/>
      <c r="L293" s="64"/>
      <c r="M293" s="64"/>
      <c r="N293" s="64"/>
      <c r="P293" s="104"/>
      <c r="Q293" s="64"/>
      <c r="AI293" s="50"/>
      <c r="AJ293" s="50"/>
    </row>
    <row r="294" spans="1:36" s="49" customFormat="1" x14ac:dyDescent="0.25">
      <c r="A294" s="53">
        <v>4140</v>
      </c>
      <c r="B294" s="71" t="s">
        <v>265</v>
      </c>
      <c r="C294" s="53" t="s">
        <v>292</v>
      </c>
      <c r="D294" s="70"/>
      <c r="E294" s="70">
        <v>1</v>
      </c>
      <c r="F294" s="49">
        <v>1</v>
      </c>
      <c r="G294" s="90" t="s">
        <v>195</v>
      </c>
      <c r="H294" s="70"/>
      <c r="I294" s="64">
        <f t="shared" ref="I294:I296" si="207">E294*F294*H294</f>
        <v>0</v>
      </c>
      <c r="J294" s="48"/>
      <c r="K294" s="64">
        <f>SUMIF(order!C:C,A:A,order!G:G)</f>
        <v>0</v>
      </c>
      <c r="L294" s="64">
        <f>SUMIF(order!C:C,A:A,order!H:H)</f>
        <v>0</v>
      </c>
      <c r="M294" s="64">
        <f>K:K+L:L</f>
        <v>0</v>
      </c>
      <c r="N294" s="64">
        <f>I:I-M:M</f>
        <v>0</v>
      </c>
      <c r="P294" s="104">
        <f>I:I</f>
        <v>0</v>
      </c>
      <c r="Q294" s="64">
        <f>P:P-I:I</f>
        <v>0</v>
      </c>
      <c r="AI294" s="50"/>
      <c r="AJ294" s="50"/>
    </row>
    <row r="295" spans="1:36" s="49" customFormat="1" x14ac:dyDescent="0.25">
      <c r="A295" s="53">
        <v>4141</v>
      </c>
      <c r="B295" s="71" t="s">
        <v>267</v>
      </c>
      <c r="C295" s="53" t="s">
        <v>292</v>
      </c>
      <c r="D295" s="70"/>
      <c r="E295" s="70">
        <v>1</v>
      </c>
      <c r="F295" s="49">
        <v>1</v>
      </c>
      <c r="G295" s="90" t="s">
        <v>100</v>
      </c>
      <c r="H295" s="70"/>
      <c r="I295" s="64">
        <f t="shared" si="207"/>
        <v>0</v>
      </c>
      <c r="J295" s="48"/>
      <c r="K295" s="64">
        <f>SUMIF(order!C:C,A:A,order!G:G)</f>
        <v>0</v>
      </c>
      <c r="L295" s="64">
        <f>SUMIF(order!C:C,A:A,order!H:H)</f>
        <v>0</v>
      </c>
      <c r="M295" s="64">
        <f>K:K+L:L</f>
        <v>0</v>
      </c>
      <c r="N295" s="64">
        <f>I:I-M:M</f>
        <v>0</v>
      </c>
      <c r="P295" s="104">
        <f>I:I</f>
        <v>0</v>
      </c>
      <c r="Q295" s="64">
        <f>P:P-I:I</f>
        <v>0</v>
      </c>
      <c r="AI295" s="50"/>
      <c r="AJ295" s="50"/>
    </row>
    <row r="296" spans="1:36" s="49" customFormat="1" x14ac:dyDescent="0.25">
      <c r="A296" s="53">
        <v>4142</v>
      </c>
      <c r="B296" s="71" t="s">
        <v>250</v>
      </c>
      <c r="C296" s="53" t="s">
        <v>292</v>
      </c>
      <c r="D296" s="70"/>
      <c r="E296" s="70">
        <v>1</v>
      </c>
      <c r="F296" s="49">
        <v>1</v>
      </c>
      <c r="G296" s="90" t="s">
        <v>101</v>
      </c>
      <c r="H296" s="70"/>
      <c r="I296" s="64">
        <f t="shared" si="207"/>
        <v>0</v>
      </c>
      <c r="J296" s="48"/>
      <c r="K296" s="64">
        <f>SUMIF(order!C:C,A:A,order!G:G)</f>
        <v>0</v>
      </c>
      <c r="L296" s="64">
        <f>SUMIF(order!C:C,A:A,order!H:H)</f>
        <v>0</v>
      </c>
      <c r="M296" s="64">
        <f>K:K+L:L</f>
        <v>0</v>
      </c>
      <c r="N296" s="64">
        <f>I:I-M:M</f>
        <v>0</v>
      </c>
      <c r="P296" s="104">
        <f>I:I</f>
        <v>0</v>
      </c>
      <c r="Q296" s="64">
        <f>P:P-I:I</f>
        <v>0</v>
      </c>
      <c r="AI296" s="50"/>
      <c r="AJ296" s="50"/>
    </row>
    <row r="297" spans="1:36" s="49" customFormat="1" ht="13" x14ac:dyDescent="0.3">
      <c r="A297" s="53"/>
      <c r="B297" s="75" t="s">
        <v>133</v>
      </c>
      <c r="C297" s="53"/>
      <c r="D297" s="70"/>
      <c r="E297" s="70"/>
      <c r="G297" s="90"/>
      <c r="H297" s="70"/>
      <c r="I297" s="108">
        <f t="shared" ref="I297:N297" si="208">SUM(I294:I296)</f>
        <v>0</v>
      </c>
      <c r="J297" s="108">
        <f t="shared" si="208"/>
        <v>0</v>
      </c>
      <c r="K297" s="108">
        <f t="shared" si="208"/>
        <v>0</v>
      </c>
      <c r="L297" s="108">
        <f t="shared" ref="L297" si="209">SUM(L294:L296)</f>
        <v>0</v>
      </c>
      <c r="M297" s="108">
        <f t="shared" si="208"/>
        <v>0</v>
      </c>
      <c r="N297" s="108">
        <f t="shared" si="208"/>
        <v>0</v>
      </c>
      <c r="O297" s="109"/>
      <c r="P297" s="110">
        <f>SUM(P294:P296)</f>
        <v>0</v>
      </c>
      <c r="Q297" s="108">
        <f t="shared" ref="Q297" si="210">SUM(Q294:Q296)</f>
        <v>0</v>
      </c>
      <c r="AI297" s="50"/>
      <c r="AJ297" s="50"/>
    </row>
    <row r="298" spans="1:36" s="49" customFormat="1" x14ac:dyDescent="0.25">
      <c r="A298" s="50"/>
      <c r="B298" s="71"/>
      <c r="C298" s="50"/>
      <c r="D298" s="70"/>
      <c r="E298" s="70"/>
      <c r="H298" s="70"/>
      <c r="I298" s="64"/>
      <c r="J298" s="48"/>
      <c r="K298" s="64"/>
      <c r="L298" s="64"/>
      <c r="M298" s="64"/>
      <c r="N298" s="64"/>
      <c r="P298" s="104"/>
      <c r="Q298" s="64"/>
      <c r="AI298" s="50"/>
      <c r="AJ298" s="50"/>
    </row>
    <row r="299" spans="1:36" s="49" customFormat="1" ht="13" x14ac:dyDescent="0.3">
      <c r="A299" s="56">
        <v>4500</v>
      </c>
      <c r="B299" s="57" t="s">
        <v>121</v>
      </c>
      <c r="C299" s="61"/>
      <c r="D299" s="70"/>
      <c r="E299" s="70"/>
      <c r="G299" s="90"/>
      <c r="H299" s="70"/>
      <c r="I299" s="64"/>
      <c r="J299" s="48"/>
      <c r="K299" s="64"/>
      <c r="L299" s="64"/>
      <c r="M299" s="64"/>
      <c r="N299" s="64"/>
      <c r="P299" s="104"/>
      <c r="Q299" s="64"/>
      <c r="AI299" s="50"/>
      <c r="AJ299" s="50"/>
    </row>
    <row r="300" spans="1:36" s="49" customFormat="1" x14ac:dyDescent="0.25">
      <c r="A300" s="53">
        <v>4540</v>
      </c>
      <c r="B300" s="71" t="s">
        <v>208</v>
      </c>
      <c r="C300" s="53" t="s">
        <v>302</v>
      </c>
      <c r="D300" s="70"/>
      <c r="E300" s="70">
        <v>1</v>
      </c>
      <c r="F300" s="49">
        <v>1</v>
      </c>
      <c r="G300" s="90" t="s">
        <v>141</v>
      </c>
      <c r="H300" s="70"/>
      <c r="I300" s="64">
        <f t="shared" ref="I300:I307" si="211">E300*F300*H300</f>
        <v>0</v>
      </c>
      <c r="J300" s="48"/>
      <c r="K300" s="64">
        <f>SUMIF(order!C:C,A:A,order!G:G)</f>
        <v>0</v>
      </c>
      <c r="L300" s="64">
        <f>SUMIF(order!C:C,A:A,order!H:H)</f>
        <v>0</v>
      </c>
      <c r="M300" s="64">
        <f t="shared" ref="M300:M307" si="212">K:K+L:L</f>
        <v>0</v>
      </c>
      <c r="N300" s="64">
        <f t="shared" ref="N300:N307" si="213">I:I-M:M</f>
        <v>0</v>
      </c>
      <c r="P300" s="104">
        <f t="shared" ref="P300:P307" si="214">I:I</f>
        <v>0</v>
      </c>
      <c r="Q300" s="64">
        <f t="shared" ref="Q300:Q307" si="215">P:P-I:I</f>
        <v>0</v>
      </c>
      <c r="AI300" s="50"/>
      <c r="AJ300" s="50"/>
    </row>
    <row r="301" spans="1:36" s="49" customFormat="1" x14ac:dyDescent="0.25">
      <c r="A301" s="53">
        <v>4541</v>
      </c>
      <c r="B301" s="71" t="s">
        <v>54</v>
      </c>
      <c r="C301" s="53" t="s">
        <v>302</v>
      </c>
      <c r="D301" s="70"/>
      <c r="E301" s="70">
        <v>1</v>
      </c>
      <c r="F301" s="49">
        <v>1</v>
      </c>
      <c r="G301" s="90" t="s">
        <v>141</v>
      </c>
      <c r="H301" s="70"/>
      <c r="I301" s="64">
        <f t="shared" si="211"/>
        <v>0</v>
      </c>
      <c r="J301" s="48"/>
      <c r="K301" s="64">
        <f>SUMIF(order!C:C,A:A,order!G:G)</f>
        <v>0</v>
      </c>
      <c r="L301" s="64">
        <f>SUMIF(order!C:C,A:A,order!H:H)</f>
        <v>0</v>
      </c>
      <c r="M301" s="64">
        <f t="shared" si="212"/>
        <v>0</v>
      </c>
      <c r="N301" s="64">
        <f t="shared" si="213"/>
        <v>0</v>
      </c>
      <c r="P301" s="104">
        <f t="shared" si="214"/>
        <v>0</v>
      </c>
      <c r="Q301" s="64">
        <f t="shared" si="215"/>
        <v>0</v>
      </c>
      <c r="AI301" s="50"/>
      <c r="AJ301" s="50"/>
    </row>
    <row r="302" spans="1:36" s="49" customFormat="1" x14ac:dyDescent="0.25">
      <c r="A302" s="53">
        <v>4542</v>
      </c>
      <c r="B302" s="71" t="s">
        <v>55</v>
      </c>
      <c r="C302" s="53" t="s">
        <v>302</v>
      </c>
      <c r="D302" s="70"/>
      <c r="E302" s="70">
        <v>1</v>
      </c>
      <c r="F302" s="49">
        <v>1</v>
      </c>
      <c r="G302" s="90" t="s">
        <v>101</v>
      </c>
      <c r="H302" s="70"/>
      <c r="I302" s="64">
        <f t="shared" si="211"/>
        <v>0</v>
      </c>
      <c r="J302" s="48"/>
      <c r="K302" s="64">
        <f>SUMIF(order!C:C,A:A,order!G:G)</f>
        <v>0</v>
      </c>
      <c r="L302" s="64">
        <f>SUMIF(order!C:C,A:A,order!H:H)</f>
        <v>0</v>
      </c>
      <c r="M302" s="64">
        <f t="shared" si="212"/>
        <v>0</v>
      </c>
      <c r="N302" s="64">
        <f t="shared" si="213"/>
        <v>0</v>
      </c>
      <c r="P302" s="104">
        <f t="shared" si="214"/>
        <v>0</v>
      </c>
      <c r="Q302" s="64">
        <f t="shared" si="215"/>
        <v>0</v>
      </c>
      <c r="AI302" s="50"/>
      <c r="AJ302" s="50"/>
    </row>
    <row r="303" spans="1:36" s="49" customFormat="1" x14ac:dyDescent="0.25">
      <c r="A303" s="53">
        <v>4543</v>
      </c>
      <c r="B303" s="71" t="s">
        <v>209</v>
      </c>
      <c r="C303" s="53" t="s">
        <v>302</v>
      </c>
      <c r="D303" s="70"/>
      <c r="E303" s="70">
        <v>1</v>
      </c>
      <c r="F303" s="49">
        <v>1</v>
      </c>
      <c r="G303" s="90" t="s">
        <v>101</v>
      </c>
      <c r="H303" s="70"/>
      <c r="I303" s="64">
        <f t="shared" si="211"/>
        <v>0</v>
      </c>
      <c r="J303" s="48"/>
      <c r="K303" s="64">
        <f>SUMIF(order!C:C,A:A,order!G:G)</f>
        <v>0</v>
      </c>
      <c r="L303" s="64">
        <f>SUMIF(order!C:C,A:A,order!H:H)</f>
        <v>0</v>
      </c>
      <c r="M303" s="64">
        <f t="shared" si="212"/>
        <v>0</v>
      </c>
      <c r="N303" s="64">
        <f t="shared" si="213"/>
        <v>0</v>
      </c>
      <c r="P303" s="104">
        <f t="shared" si="214"/>
        <v>0</v>
      </c>
      <c r="Q303" s="64">
        <f t="shared" si="215"/>
        <v>0</v>
      </c>
      <c r="AI303" s="50"/>
      <c r="AJ303" s="50"/>
    </row>
    <row r="304" spans="1:36" s="49" customFormat="1" x14ac:dyDescent="0.25">
      <c r="A304" s="53">
        <v>4546</v>
      </c>
      <c r="B304" s="71" t="s">
        <v>222</v>
      </c>
      <c r="C304" s="53" t="s">
        <v>302</v>
      </c>
      <c r="D304" s="70"/>
      <c r="E304" s="70">
        <v>1</v>
      </c>
      <c r="F304" s="49">
        <v>1</v>
      </c>
      <c r="G304" s="90" t="s">
        <v>101</v>
      </c>
      <c r="H304" s="70"/>
      <c r="I304" s="64">
        <f t="shared" si="211"/>
        <v>0</v>
      </c>
      <c r="J304" s="48"/>
      <c r="K304" s="64">
        <f>SUMIF(order!C:C,A:A,order!G:G)</f>
        <v>0</v>
      </c>
      <c r="L304" s="64">
        <f>SUMIF(order!C:C,A:A,order!H:H)</f>
        <v>0</v>
      </c>
      <c r="M304" s="64">
        <f t="shared" si="212"/>
        <v>0</v>
      </c>
      <c r="N304" s="64">
        <f t="shared" si="213"/>
        <v>0</v>
      </c>
      <c r="P304" s="104">
        <f t="shared" si="214"/>
        <v>0</v>
      </c>
      <c r="Q304" s="64">
        <f t="shared" si="215"/>
        <v>0</v>
      </c>
      <c r="AI304" s="50"/>
      <c r="AJ304" s="50"/>
    </row>
    <row r="305" spans="1:36" s="49" customFormat="1" x14ac:dyDescent="0.25">
      <c r="A305" s="53">
        <v>4563</v>
      </c>
      <c r="B305" s="71" t="s">
        <v>56</v>
      </c>
      <c r="C305" s="53" t="s">
        <v>302</v>
      </c>
      <c r="D305" s="70"/>
      <c r="E305" s="70">
        <v>1</v>
      </c>
      <c r="F305" s="49">
        <v>1</v>
      </c>
      <c r="G305" s="90" t="s">
        <v>101</v>
      </c>
      <c r="H305" s="70"/>
      <c r="I305" s="64">
        <f t="shared" si="211"/>
        <v>0</v>
      </c>
      <c r="J305" s="48"/>
      <c r="K305" s="64">
        <f>SUMIF(order!C:C,A:A,order!G:G)</f>
        <v>0</v>
      </c>
      <c r="L305" s="64">
        <f>SUMIF(order!C:C,A:A,order!H:H)</f>
        <v>0</v>
      </c>
      <c r="M305" s="64">
        <f t="shared" si="212"/>
        <v>0</v>
      </c>
      <c r="N305" s="64">
        <f t="shared" si="213"/>
        <v>0</v>
      </c>
      <c r="P305" s="104">
        <f t="shared" si="214"/>
        <v>0</v>
      </c>
      <c r="Q305" s="64">
        <f t="shared" si="215"/>
        <v>0</v>
      </c>
      <c r="AI305" s="50"/>
      <c r="AJ305" s="50"/>
    </row>
    <row r="306" spans="1:36" s="49" customFormat="1" x14ac:dyDescent="0.25">
      <c r="A306" s="53" t="s">
        <v>648</v>
      </c>
      <c r="B306" s="71" t="s">
        <v>649</v>
      </c>
      <c r="C306" s="53" t="s">
        <v>302</v>
      </c>
      <c r="D306" s="70"/>
      <c r="E306" s="70">
        <v>1</v>
      </c>
      <c r="F306" s="49">
        <v>1</v>
      </c>
      <c r="G306" s="90" t="s">
        <v>101</v>
      </c>
      <c r="H306" s="70"/>
      <c r="I306" s="64">
        <f t="shared" ref="I306" si="216">E306*F306*H306</f>
        <v>0</v>
      </c>
      <c r="J306" s="48"/>
      <c r="K306" s="64">
        <f>SUMIF(order!C:C,A:A,order!G:G)</f>
        <v>0</v>
      </c>
      <c r="L306" s="64">
        <f>SUMIF(order!C:C,A:A,order!H:H)</f>
        <v>0</v>
      </c>
      <c r="M306" s="64">
        <f t="shared" si="212"/>
        <v>0</v>
      </c>
      <c r="N306" s="64">
        <f t="shared" si="213"/>
        <v>0</v>
      </c>
      <c r="P306" s="104">
        <f t="shared" si="214"/>
        <v>0</v>
      </c>
      <c r="Q306" s="64">
        <f t="shared" si="215"/>
        <v>0</v>
      </c>
      <c r="AI306" s="50"/>
      <c r="AJ306" s="50"/>
    </row>
    <row r="307" spans="1:36" s="49" customFormat="1" x14ac:dyDescent="0.25">
      <c r="A307" s="53">
        <v>4594</v>
      </c>
      <c r="B307" s="71" t="s">
        <v>57</v>
      </c>
      <c r="C307" s="53" t="s">
        <v>99</v>
      </c>
      <c r="D307" s="70"/>
      <c r="E307" s="70">
        <v>1</v>
      </c>
      <c r="F307" s="49">
        <v>1</v>
      </c>
      <c r="G307" s="90" t="s">
        <v>101</v>
      </c>
      <c r="H307" s="70"/>
      <c r="I307" s="64">
        <f t="shared" si="211"/>
        <v>0</v>
      </c>
      <c r="J307" s="48"/>
      <c r="K307" s="64">
        <f>SUMIF(order!C:C,A:A,order!G:G)</f>
        <v>0</v>
      </c>
      <c r="L307" s="64">
        <f>SUMIF(order!C:C,A:A,order!H:H)</f>
        <v>0</v>
      </c>
      <c r="M307" s="64">
        <f t="shared" si="212"/>
        <v>0</v>
      </c>
      <c r="N307" s="64">
        <f t="shared" si="213"/>
        <v>0</v>
      </c>
      <c r="P307" s="104">
        <f t="shared" si="214"/>
        <v>0</v>
      </c>
      <c r="Q307" s="64">
        <f t="shared" si="215"/>
        <v>0</v>
      </c>
      <c r="AI307" s="50"/>
      <c r="AJ307" s="50"/>
    </row>
    <row r="308" spans="1:36" s="49" customFormat="1" ht="13" x14ac:dyDescent="0.3">
      <c r="A308" s="53"/>
      <c r="B308" s="75" t="s">
        <v>133</v>
      </c>
      <c r="C308" s="53"/>
      <c r="D308" s="70"/>
      <c r="E308" s="70"/>
      <c r="G308" s="90"/>
      <c r="H308" s="70"/>
      <c r="I308" s="108">
        <f t="shared" ref="I308:N308" si="217">SUM(I300:I307)</f>
        <v>0</v>
      </c>
      <c r="J308" s="108">
        <f t="shared" si="217"/>
        <v>0</v>
      </c>
      <c r="K308" s="108">
        <f t="shared" si="217"/>
        <v>0</v>
      </c>
      <c r="L308" s="108">
        <f t="shared" ref="L308" si="218">SUM(L300:L307)</f>
        <v>0</v>
      </c>
      <c r="M308" s="108">
        <f t="shared" si="217"/>
        <v>0</v>
      </c>
      <c r="N308" s="108">
        <f t="shared" si="217"/>
        <v>0</v>
      </c>
      <c r="O308" s="109"/>
      <c r="P308" s="110">
        <f>SUM(P300:P307)</f>
        <v>0</v>
      </c>
      <c r="Q308" s="108">
        <f t="shared" ref="Q308" si="219">SUM(Q300:Q307)</f>
        <v>0</v>
      </c>
      <c r="AI308" s="50"/>
      <c r="AJ308" s="50"/>
    </row>
    <row r="309" spans="1:36" s="49" customFormat="1" x14ac:dyDescent="0.25">
      <c r="A309" s="50"/>
      <c r="B309" s="71"/>
      <c r="C309" s="53"/>
      <c r="D309" s="70"/>
      <c r="E309" s="70"/>
      <c r="H309" s="70"/>
      <c r="I309" s="64"/>
      <c r="J309" s="48"/>
      <c r="K309" s="64"/>
      <c r="L309" s="64"/>
      <c r="M309" s="64"/>
      <c r="N309" s="64"/>
      <c r="P309" s="104"/>
      <c r="Q309" s="64"/>
      <c r="AI309" s="50"/>
      <c r="AJ309" s="50"/>
    </row>
    <row r="310" spans="1:36" s="49" customFormat="1" ht="13" x14ac:dyDescent="0.3">
      <c r="A310" s="61">
        <v>5000</v>
      </c>
      <c r="B310" s="57" t="s">
        <v>186</v>
      </c>
      <c r="C310" s="53"/>
      <c r="D310" s="70"/>
      <c r="E310" s="70"/>
      <c r="G310" s="90"/>
      <c r="H310" s="70"/>
      <c r="I310" s="64"/>
      <c r="J310" s="48"/>
      <c r="K310" s="64"/>
      <c r="L310" s="64"/>
      <c r="M310" s="64"/>
      <c r="N310" s="64"/>
      <c r="P310" s="104"/>
      <c r="Q310" s="64"/>
      <c r="AI310" s="50"/>
      <c r="AJ310" s="50"/>
    </row>
    <row r="311" spans="1:36" s="49" customFormat="1" x14ac:dyDescent="0.25">
      <c r="A311" s="53">
        <v>5040</v>
      </c>
      <c r="B311" s="71" t="s">
        <v>187</v>
      </c>
      <c r="C311" s="53" t="s">
        <v>95</v>
      </c>
      <c r="D311" s="70"/>
      <c r="E311" s="70">
        <v>1</v>
      </c>
      <c r="F311" s="49">
        <v>1</v>
      </c>
      <c r="G311" s="90" t="s">
        <v>101</v>
      </c>
      <c r="H311" s="70"/>
      <c r="I311" s="64">
        <f t="shared" ref="I311" si="220">E311*F311*H311</f>
        <v>0</v>
      </c>
      <c r="J311" s="48"/>
      <c r="K311" s="64">
        <f>SUMIF(order!C:C,A:A,order!G:G)</f>
        <v>0</v>
      </c>
      <c r="L311" s="64">
        <f>SUMIF(order!C:C,A:A,order!H:H)</f>
        <v>0</v>
      </c>
      <c r="M311" s="64">
        <f>K:K+L:L</f>
        <v>0</v>
      </c>
      <c r="N311" s="64">
        <f>I:I-M:M</f>
        <v>0</v>
      </c>
      <c r="P311" s="104">
        <f>I:I</f>
        <v>0</v>
      </c>
      <c r="Q311" s="64">
        <f>P:P-I:I</f>
        <v>0</v>
      </c>
      <c r="AI311" s="50"/>
      <c r="AJ311" s="50"/>
    </row>
    <row r="312" spans="1:36" s="49" customFormat="1" ht="13" x14ac:dyDescent="0.3">
      <c r="A312" s="53"/>
      <c r="B312" s="75" t="s">
        <v>133</v>
      </c>
      <c r="C312" s="53"/>
      <c r="D312" s="70"/>
      <c r="E312" s="70"/>
      <c r="G312" s="90"/>
      <c r="H312" s="70"/>
      <c r="I312" s="108">
        <f t="shared" ref="I312:N312" si="221">SUM(I311:I311)</f>
        <v>0</v>
      </c>
      <c r="J312" s="108">
        <f t="shared" si="221"/>
        <v>0</v>
      </c>
      <c r="K312" s="108">
        <f t="shared" si="221"/>
        <v>0</v>
      </c>
      <c r="L312" s="108">
        <f t="shared" ref="L312" si="222">SUM(L311:L311)</f>
        <v>0</v>
      </c>
      <c r="M312" s="108">
        <f t="shared" si="221"/>
        <v>0</v>
      </c>
      <c r="N312" s="108">
        <f t="shared" si="221"/>
        <v>0</v>
      </c>
      <c r="O312" s="109"/>
      <c r="P312" s="110">
        <f>SUM(P311:P311)</f>
        <v>0</v>
      </c>
      <c r="Q312" s="108">
        <f t="shared" ref="Q312" si="223">SUM(Q311:Q311)</f>
        <v>0</v>
      </c>
      <c r="AI312" s="50"/>
      <c r="AJ312" s="50"/>
    </row>
    <row r="313" spans="1:36" s="49" customFormat="1" ht="13" x14ac:dyDescent="0.3">
      <c r="A313" s="53"/>
      <c r="B313" s="75"/>
      <c r="C313" s="53"/>
      <c r="D313" s="70"/>
      <c r="E313" s="70"/>
      <c r="G313" s="90"/>
      <c r="H313" s="70"/>
      <c r="I313" s="59"/>
      <c r="J313" s="48"/>
      <c r="K313" s="59"/>
      <c r="L313" s="59"/>
      <c r="M313" s="59"/>
      <c r="N313" s="59"/>
      <c r="P313" s="101"/>
      <c r="Q313" s="59"/>
      <c r="AI313" s="50"/>
      <c r="AJ313" s="50"/>
    </row>
    <row r="314" spans="1:36" s="49" customFormat="1" ht="13" x14ac:dyDescent="0.3">
      <c r="A314" s="56">
        <v>5100</v>
      </c>
      <c r="B314" s="57" t="s">
        <v>264</v>
      </c>
      <c r="C314" s="61"/>
      <c r="D314" s="70"/>
      <c r="E314" s="70"/>
      <c r="G314" s="90"/>
      <c r="H314" s="70"/>
      <c r="I314" s="64"/>
      <c r="J314" s="48"/>
      <c r="K314" s="64"/>
      <c r="L314" s="64"/>
      <c r="M314" s="64"/>
      <c r="N314" s="64"/>
      <c r="P314" s="104"/>
      <c r="Q314" s="64"/>
      <c r="AI314" s="50"/>
      <c r="AJ314" s="50"/>
    </row>
    <row r="315" spans="1:36" s="49" customFormat="1" x14ac:dyDescent="0.25">
      <c r="A315" s="53">
        <v>5101</v>
      </c>
      <c r="B315" s="71" t="s">
        <v>64</v>
      </c>
      <c r="C315" s="53" t="s">
        <v>97</v>
      </c>
      <c r="D315" s="70"/>
      <c r="E315" s="70">
        <v>1</v>
      </c>
      <c r="F315" s="49">
        <v>1</v>
      </c>
      <c r="G315" s="90" t="s">
        <v>140</v>
      </c>
      <c r="H315" s="70"/>
      <c r="I315" s="64">
        <f t="shared" ref="I315:I319" si="224">E315*F315*H315</f>
        <v>0</v>
      </c>
      <c r="J315" s="48"/>
      <c r="K315" s="64">
        <f>SUMIF(order!C:C,A:A,order!G:G)</f>
        <v>0</v>
      </c>
      <c r="L315" s="64">
        <f>SUMIF(order!C:C,A:A,order!H:H)</f>
        <v>0</v>
      </c>
      <c r="M315" s="64">
        <f>K:K+L:L</f>
        <v>0</v>
      </c>
      <c r="N315" s="64">
        <f>I:I-M:M</f>
        <v>0</v>
      </c>
      <c r="P315" s="104">
        <f>I:I</f>
        <v>0</v>
      </c>
      <c r="Q315" s="64">
        <f>P:P-I:I</f>
        <v>0</v>
      </c>
      <c r="AI315" s="50"/>
      <c r="AJ315" s="50"/>
    </row>
    <row r="316" spans="1:36" s="49" customFormat="1" x14ac:dyDescent="0.25">
      <c r="A316" s="73">
        <v>5102</v>
      </c>
      <c r="B316" s="71" t="s">
        <v>260</v>
      </c>
      <c r="C316" s="53" t="s">
        <v>97</v>
      </c>
      <c r="D316" s="70"/>
      <c r="E316" s="70">
        <v>1</v>
      </c>
      <c r="F316" s="49">
        <v>1</v>
      </c>
      <c r="G316" s="90" t="s">
        <v>140</v>
      </c>
      <c r="H316" s="70"/>
      <c r="I316" s="64">
        <f t="shared" si="224"/>
        <v>0</v>
      </c>
      <c r="J316" s="48"/>
      <c r="K316" s="64">
        <f>SUMIF(order!C:C,A:A,order!G:G)</f>
        <v>0</v>
      </c>
      <c r="L316" s="64">
        <f>SUMIF(order!C:C,A:A,order!H:H)</f>
        <v>0</v>
      </c>
      <c r="M316" s="64">
        <f>K:K+L:L</f>
        <v>0</v>
      </c>
      <c r="N316" s="64">
        <f>I:I-M:M</f>
        <v>0</v>
      </c>
      <c r="P316" s="104">
        <f>I:I</f>
        <v>0</v>
      </c>
      <c r="Q316" s="64">
        <f>P:P-I:I</f>
        <v>0</v>
      </c>
      <c r="AI316" s="50"/>
      <c r="AJ316" s="50"/>
    </row>
    <row r="317" spans="1:36" s="49" customFormat="1" x14ac:dyDescent="0.25">
      <c r="A317" s="53">
        <v>5103</v>
      </c>
      <c r="B317" s="71" t="s">
        <v>65</v>
      </c>
      <c r="C317" s="53" t="s">
        <v>97</v>
      </c>
      <c r="D317" s="70"/>
      <c r="E317" s="70">
        <v>1</v>
      </c>
      <c r="F317" s="49">
        <v>1</v>
      </c>
      <c r="G317" s="90" t="s">
        <v>140</v>
      </c>
      <c r="H317" s="70"/>
      <c r="I317" s="64">
        <f t="shared" si="224"/>
        <v>0</v>
      </c>
      <c r="J317" s="48"/>
      <c r="K317" s="64">
        <f>SUMIF(order!C:C,A:A,order!G:G)</f>
        <v>0</v>
      </c>
      <c r="L317" s="64">
        <f>SUMIF(order!C:C,A:A,order!H:H)</f>
        <v>0</v>
      </c>
      <c r="M317" s="64">
        <f>K:K+L:L</f>
        <v>0</v>
      </c>
      <c r="N317" s="64">
        <f>I:I-M:M</f>
        <v>0</v>
      </c>
      <c r="P317" s="104">
        <f>I:I</f>
        <v>0</v>
      </c>
      <c r="Q317" s="64">
        <f>P:P-I:I</f>
        <v>0</v>
      </c>
      <c r="AI317" s="50"/>
      <c r="AJ317" s="50"/>
    </row>
    <row r="318" spans="1:36" s="49" customFormat="1" x14ac:dyDescent="0.25">
      <c r="A318" s="53" t="s">
        <v>654</v>
      </c>
      <c r="B318" s="71" t="s">
        <v>650</v>
      </c>
      <c r="C318" s="53" t="s">
        <v>97</v>
      </c>
      <c r="D318" s="70"/>
      <c r="E318" s="70">
        <v>1</v>
      </c>
      <c r="F318" s="49">
        <v>1</v>
      </c>
      <c r="G318" s="90" t="s">
        <v>140</v>
      </c>
      <c r="H318" s="70"/>
      <c r="I318" s="64">
        <f t="shared" ref="I318" si="225">E318*F318*H318</f>
        <v>0</v>
      </c>
      <c r="J318" s="48"/>
      <c r="K318" s="64">
        <f>SUMIF(order!C:C,A:A,order!G:G)</f>
        <v>0</v>
      </c>
      <c r="L318" s="64">
        <f>SUMIF(order!C:C,A:A,order!H:H)</f>
        <v>0</v>
      </c>
      <c r="M318" s="64">
        <f>K:K+L:L</f>
        <v>0</v>
      </c>
      <c r="N318" s="64">
        <f>I:I-M:M</f>
        <v>0</v>
      </c>
      <c r="P318" s="104">
        <f>I:I</f>
        <v>0</v>
      </c>
      <c r="Q318" s="64">
        <f>P:P-I:I</f>
        <v>0</v>
      </c>
      <c r="AI318" s="50"/>
      <c r="AJ318" s="50"/>
    </row>
    <row r="319" spans="1:36" s="49" customFormat="1" x14ac:dyDescent="0.25">
      <c r="A319" s="53">
        <v>5140</v>
      </c>
      <c r="B319" s="71" t="s">
        <v>159</v>
      </c>
      <c r="C319" s="53" t="s">
        <v>97</v>
      </c>
      <c r="D319" s="70"/>
      <c r="E319" s="70">
        <v>1</v>
      </c>
      <c r="F319" s="49">
        <v>1</v>
      </c>
      <c r="G319" s="90" t="s">
        <v>140</v>
      </c>
      <c r="H319" s="70"/>
      <c r="I319" s="64">
        <f t="shared" si="224"/>
        <v>0</v>
      </c>
      <c r="J319" s="48"/>
      <c r="K319" s="64">
        <f>SUMIF(order!C:C,A:A,order!G:G)</f>
        <v>0</v>
      </c>
      <c r="L319" s="64">
        <f>SUMIF(order!C:C,A:A,order!H:H)</f>
        <v>0</v>
      </c>
      <c r="M319" s="64">
        <f>K:K+L:L</f>
        <v>0</v>
      </c>
      <c r="N319" s="64">
        <f>I:I-M:M</f>
        <v>0</v>
      </c>
      <c r="P319" s="104">
        <f>I:I</f>
        <v>0</v>
      </c>
      <c r="Q319" s="64">
        <f>P:P-I:I</f>
        <v>0</v>
      </c>
      <c r="AI319" s="50"/>
      <c r="AJ319" s="50"/>
    </row>
    <row r="320" spans="1:36" s="49" customFormat="1" ht="13" x14ac:dyDescent="0.3">
      <c r="A320" s="53"/>
      <c r="B320" s="75" t="s">
        <v>133</v>
      </c>
      <c r="C320" s="53"/>
      <c r="D320" s="70"/>
      <c r="E320" s="70"/>
      <c r="G320" s="90"/>
      <c r="H320" s="70"/>
      <c r="I320" s="108">
        <f t="shared" ref="I320:N320" si="226">SUM(I315:I319)</f>
        <v>0</v>
      </c>
      <c r="J320" s="108">
        <f t="shared" si="226"/>
        <v>0</v>
      </c>
      <c r="K320" s="108">
        <f t="shared" si="226"/>
        <v>0</v>
      </c>
      <c r="L320" s="108">
        <f t="shared" ref="L320" si="227">SUM(L315:L319)</f>
        <v>0</v>
      </c>
      <c r="M320" s="108">
        <f t="shared" si="226"/>
        <v>0</v>
      </c>
      <c r="N320" s="108">
        <f t="shared" si="226"/>
        <v>0</v>
      </c>
      <c r="O320" s="109"/>
      <c r="P320" s="110">
        <f>SUM(P315:P319)</f>
        <v>0</v>
      </c>
      <c r="Q320" s="108">
        <f t="shared" ref="Q320" si="228">SUM(Q315:Q319)</f>
        <v>0</v>
      </c>
      <c r="AI320" s="50"/>
      <c r="AJ320" s="50"/>
    </row>
    <row r="321" spans="1:36" s="49" customFormat="1" x14ac:dyDescent="0.25">
      <c r="A321" s="53"/>
      <c r="B321" s="71"/>
      <c r="C321" s="53"/>
      <c r="D321" s="70"/>
      <c r="E321" s="70"/>
      <c r="H321" s="70"/>
      <c r="I321" s="64"/>
      <c r="J321" s="48"/>
      <c r="K321" s="64"/>
      <c r="L321" s="64"/>
      <c r="M321" s="64"/>
      <c r="N321" s="64"/>
      <c r="P321" s="104"/>
      <c r="Q321" s="64"/>
      <c r="AI321" s="50"/>
      <c r="AJ321" s="50"/>
    </row>
    <row r="322" spans="1:36" s="49" customFormat="1" ht="13" x14ac:dyDescent="0.3">
      <c r="A322" s="56">
        <v>5200</v>
      </c>
      <c r="B322" s="57" t="s">
        <v>123</v>
      </c>
      <c r="C322" s="61"/>
      <c r="D322" s="70"/>
      <c r="E322" s="70"/>
      <c r="G322" s="90"/>
      <c r="H322" s="70"/>
      <c r="I322" s="64"/>
      <c r="J322" s="48"/>
      <c r="K322" s="64"/>
      <c r="L322" s="64"/>
      <c r="M322" s="64"/>
      <c r="N322" s="64"/>
      <c r="P322" s="104"/>
      <c r="Q322" s="64"/>
      <c r="AI322" s="50"/>
      <c r="AJ322" s="50"/>
    </row>
    <row r="323" spans="1:36" s="49" customFormat="1" x14ac:dyDescent="0.25">
      <c r="A323" s="53">
        <v>5201</v>
      </c>
      <c r="B323" s="71" t="s">
        <v>66</v>
      </c>
      <c r="C323" s="53" t="s">
        <v>95</v>
      </c>
      <c r="D323" s="70"/>
      <c r="E323" s="70">
        <v>1</v>
      </c>
      <c r="F323" s="49">
        <v>1</v>
      </c>
      <c r="G323" s="90" t="s">
        <v>101</v>
      </c>
      <c r="H323" s="70"/>
      <c r="I323" s="64">
        <f t="shared" ref="I323:I326" si="229">E323*F323*H323</f>
        <v>0</v>
      </c>
      <c r="J323" s="48"/>
      <c r="K323" s="64">
        <f>SUMIF(order!C:C,A:A,order!G:G)</f>
        <v>0</v>
      </c>
      <c r="L323" s="64">
        <f>SUMIF(order!C:C,A:A,order!H:H)</f>
        <v>0</v>
      </c>
      <c r="M323" s="64">
        <f>K:K+L:L</f>
        <v>0</v>
      </c>
      <c r="N323" s="64">
        <f>I:I-M:M</f>
        <v>0</v>
      </c>
      <c r="P323" s="104">
        <f>I:I</f>
        <v>0</v>
      </c>
      <c r="Q323" s="64">
        <f>P:P-I:I</f>
        <v>0</v>
      </c>
      <c r="AI323" s="50"/>
      <c r="AJ323" s="50"/>
    </row>
    <row r="324" spans="1:36" s="49" customFormat="1" x14ac:dyDescent="0.25">
      <c r="A324" s="73">
        <v>5202</v>
      </c>
      <c r="B324" s="71" t="s">
        <v>248</v>
      </c>
      <c r="C324" s="53" t="s">
        <v>95</v>
      </c>
      <c r="D324" s="70"/>
      <c r="E324" s="70">
        <v>1</v>
      </c>
      <c r="F324" s="49">
        <v>1</v>
      </c>
      <c r="G324" s="90" t="s">
        <v>101</v>
      </c>
      <c r="H324" s="70"/>
      <c r="I324" s="64">
        <f t="shared" si="229"/>
        <v>0</v>
      </c>
      <c r="J324" s="48"/>
      <c r="K324" s="64">
        <f>SUMIF(order!C:C,A:A,order!G:G)</f>
        <v>0</v>
      </c>
      <c r="L324" s="64">
        <f>SUMIF(order!C:C,A:A,order!H:H)</f>
        <v>0</v>
      </c>
      <c r="M324" s="64">
        <f>K:K+L:L</f>
        <v>0</v>
      </c>
      <c r="N324" s="64">
        <f>I:I-M:M</f>
        <v>0</v>
      </c>
      <c r="P324" s="104">
        <f>I:I</f>
        <v>0</v>
      </c>
      <c r="Q324" s="64">
        <f>P:P-I:I</f>
        <v>0</v>
      </c>
      <c r="AI324" s="50"/>
      <c r="AJ324" s="50"/>
    </row>
    <row r="325" spans="1:36" s="49" customFormat="1" x14ac:dyDescent="0.25">
      <c r="A325" s="73">
        <v>5240</v>
      </c>
      <c r="B325" s="71" t="s">
        <v>158</v>
      </c>
      <c r="C325" s="53" t="s">
        <v>95</v>
      </c>
      <c r="D325" s="70"/>
      <c r="E325" s="70">
        <v>1</v>
      </c>
      <c r="F325" s="49">
        <v>1</v>
      </c>
      <c r="G325" s="90" t="s">
        <v>101</v>
      </c>
      <c r="H325" s="70"/>
      <c r="I325" s="64">
        <f t="shared" si="229"/>
        <v>0</v>
      </c>
      <c r="J325" s="48"/>
      <c r="K325" s="64">
        <f>SUMIF(order!C:C,A:A,order!G:G)</f>
        <v>0</v>
      </c>
      <c r="L325" s="64">
        <f>SUMIF(order!C:C,A:A,order!H:H)</f>
        <v>0</v>
      </c>
      <c r="M325" s="64">
        <f>K:K+L:L</f>
        <v>0</v>
      </c>
      <c r="N325" s="64">
        <f>I:I-M:M</f>
        <v>0</v>
      </c>
      <c r="P325" s="104">
        <f>I:I</f>
        <v>0</v>
      </c>
      <c r="Q325" s="64">
        <f>P:P-I:I</f>
        <v>0</v>
      </c>
      <c r="AI325" s="50"/>
      <c r="AJ325" s="50"/>
    </row>
    <row r="326" spans="1:36" s="49" customFormat="1" x14ac:dyDescent="0.25">
      <c r="A326" s="53">
        <v>5247</v>
      </c>
      <c r="B326" s="71" t="s">
        <v>246</v>
      </c>
      <c r="C326" s="53" t="s">
        <v>298</v>
      </c>
      <c r="D326" s="70"/>
      <c r="E326" s="70">
        <v>1</v>
      </c>
      <c r="F326" s="49">
        <v>1</v>
      </c>
      <c r="G326" s="90" t="s">
        <v>101</v>
      </c>
      <c r="H326" s="70"/>
      <c r="I326" s="64">
        <f t="shared" si="229"/>
        <v>0</v>
      </c>
      <c r="J326" s="48"/>
      <c r="K326" s="64">
        <f>SUMIF(order!C:C,A:A,order!G:G)</f>
        <v>0</v>
      </c>
      <c r="L326" s="64">
        <f>SUMIF(order!C:C,A:A,order!H:H)</f>
        <v>0</v>
      </c>
      <c r="M326" s="64">
        <f>K:K+L:L</f>
        <v>0</v>
      </c>
      <c r="N326" s="64">
        <f>I:I-M:M</f>
        <v>0</v>
      </c>
      <c r="P326" s="104">
        <f>I:I</f>
        <v>0</v>
      </c>
      <c r="Q326" s="64">
        <f>P:P-I:I</f>
        <v>0</v>
      </c>
      <c r="AI326" s="50"/>
      <c r="AJ326" s="50"/>
    </row>
    <row r="327" spans="1:36" s="49" customFormat="1" ht="13" x14ac:dyDescent="0.3">
      <c r="A327" s="53"/>
      <c r="B327" s="75" t="s">
        <v>133</v>
      </c>
      <c r="C327" s="53"/>
      <c r="D327" s="70"/>
      <c r="E327" s="70"/>
      <c r="G327" s="90"/>
      <c r="H327" s="70"/>
      <c r="I327" s="108">
        <f t="shared" ref="I327:N327" si="230">SUM(I323:I326)</f>
        <v>0</v>
      </c>
      <c r="J327" s="108">
        <f t="shared" si="230"/>
        <v>0</v>
      </c>
      <c r="K327" s="108">
        <f t="shared" si="230"/>
        <v>0</v>
      </c>
      <c r="L327" s="108">
        <f t="shared" ref="L327" si="231">SUM(L323:L326)</f>
        <v>0</v>
      </c>
      <c r="M327" s="108">
        <f t="shared" si="230"/>
        <v>0</v>
      </c>
      <c r="N327" s="108">
        <f t="shared" si="230"/>
        <v>0</v>
      </c>
      <c r="O327" s="109"/>
      <c r="P327" s="110">
        <f>SUM(P323:P326)</f>
        <v>0</v>
      </c>
      <c r="Q327" s="108">
        <f t="shared" ref="Q327" si="232">SUM(Q323:Q326)</f>
        <v>0</v>
      </c>
      <c r="AI327" s="50"/>
      <c r="AJ327" s="50"/>
    </row>
    <row r="328" spans="1:36" s="49" customFormat="1" ht="13" x14ac:dyDescent="0.3">
      <c r="A328" s="50"/>
      <c r="B328" s="75"/>
      <c r="C328" s="50"/>
      <c r="D328" s="70"/>
      <c r="E328" s="70"/>
      <c r="G328" s="92"/>
      <c r="H328" s="70"/>
      <c r="I328" s="63"/>
      <c r="J328" s="48"/>
      <c r="K328" s="63"/>
      <c r="L328" s="63"/>
      <c r="M328" s="63"/>
      <c r="N328" s="63"/>
      <c r="P328" s="103"/>
      <c r="Q328" s="63"/>
      <c r="AI328" s="50"/>
      <c r="AJ328" s="50"/>
    </row>
    <row r="329" spans="1:36" s="49" customFormat="1" ht="12" customHeight="1" x14ac:dyDescent="0.3">
      <c r="A329" s="61">
        <v>5300</v>
      </c>
      <c r="B329" s="57" t="s">
        <v>234</v>
      </c>
      <c r="C329" s="61"/>
      <c r="D329" s="70"/>
      <c r="E329" s="70"/>
      <c r="G329" s="90"/>
      <c r="H329" s="70"/>
      <c r="I329" s="64"/>
      <c r="J329" s="48"/>
      <c r="K329" s="64"/>
      <c r="L329" s="64"/>
      <c r="M329" s="64"/>
      <c r="N329" s="64"/>
      <c r="P329" s="104"/>
      <c r="Q329" s="64"/>
      <c r="AI329" s="50"/>
      <c r="AJ329" s="50"/>
    </row>
    <row r="330" spans="1:36" s="49" customFormat="1" x14ac:dyDescent="0.25">
      <c r="A330" s="73">
        <v>5301</v>
      </c>
      <c r="B330" s="71" t="s">
        <v>258</v>
      </c>
      <c r="C330" s="53" t="s">
        <v>97</v>
      </c>
      <c r="D330" s="70"/>
      <c r="E330" s="70">
        <v>1</v>
      </c>
      <c r="F330" s="49">
        <v>1</v>
      </c>
      <c r="G330" s="90" t="s">
        <v>140</v>
      </c>
      <c r="H330" s="70"/>
      <c r="I330" s="64">
        <f t="shared" ref="I330:I343" si="233">E330*F330*H330</f>
        <v>0</v>
      </c>
      <c r="J330" s="48"/>
      <c r="K330" s="64">
        <f>SUMIF(order!C:C,A:A,order!G:G)</f>
        <v>0</v>
      </c>
      <c r="L330" s="64">
        <f>SUMIF(order!C:C,A:A,order!H:H)</f>
        <v>0</v>
      </c>
      <c r="M330" s="64">
        <f t="shared" ref="M330:M343" si="234">K:K+L:L</f>
        <v>0</v>
      </c>
      <c r="N330" s="64">
        <f t="shared" ref="N330:N343" si="235">I:I-M:M</f>
        <v>0</v>
      </c>
      <c r="P330" s="104">
        <f t="shared" ref="P330:P343" si="236">I:I</f>
        <v>0</v>
      </c>
      <c r="Q330" s="64">
        <f t="shared" ref="Q330:Q343" si="237">P:P-I:I</f>
        <v>0</v>
      </c>
      <c r="AI330" s="50"/>
      <c r="AJ330" s="50"/>
    </row>
    <row r="331" spans="1:36" s="49" customFormat="1" x14ac:dyDescent="0.25">
      <c r="A331" s="73">
        <v>5302</v>
      </c>
      <c r="B331" s="71" t="s">
        <v>183</v>
      </c>
      <c r="C331" s="53" t="s">
        <v>97</v>
      </c>
      <c r="D331" s="70"/>
      <c r="E331" s="70">
        <v>1</v>
      </c>
      <c r="F331" s="49">
        <v>1</v>
      </c>
      <c r="G331" s="90" t="s">
        <v>140</v>
      </c>
      <c r="H331" s="70"/>
      <c r="I331" s="64">
        <f t="shared" si="233"/>
        <v>0</v>
      </c>
      <c r="J331" s="48"/>
      <c r="K331" s="64">
        <f>SUMIF(order!C:C,A:A,order!G:G)</f>
        <v>0</v>
      </c>
      <c r="L331" s="64">
        <f>SUMIF(order!C:C,A:A,order!H:H)</f>
        <v>0</v>
      </c>
      <c r="M331" s="64">
        <f t="shared" si="234"/>
        <v>0</v>
      </c>
      <c r="N331" s="64">
        <f t="shared" si="235"/>
        <v>0</v>
      </c>
      <c r="P331" s="104">
        <f t="shared" si="236"/>
        <v>0</v>
      </c>
      <c r="Q331" s="64">
        <f t="shared" si="237"/>
        <v>0</v>
      </c>
      <c r="AI331" s="50"/>
      <c r="AJ331" s="50"/>
    </row>
    <row r="332" spans="1:36" s="49" customFormat="1" x14ac:dyDescent="0.25">
      <c r="A332" s="73">
        <v>5303</v>
      </c>
      <c r="B332" s="71" t="s">
        <v>184</v>
      </c>
      <c r="C332" s="53" t="s">
        <v>97</v>
      </c>
      <c r="D332" s="70"/>
      <c r="E332" s="70">
        <v>1</v>
      </c>
      <c r="F332" s="49">
        <v>1</v>
      </c>
      <c r="G332" s="90" t="s">
        <v>140</v>
      </c>
      <c r="H332" s="70"/>
      <c r="I332" s="64">
        <f t="shared" si="233"/>
        <v>0</v>
      </c>
      <c r="J332" s="48"/>
      <c r="K332" s="64">
        <f>SUMIF(order!C:C,A:A,order!G:G)</f>
        <v>0</v>
      </c>
      <c r="L332" s="64">
        <f>SUMIF(order!C:C,A:A,order!H:H)</f>
        <v>0</v>
      </c>
      <c r="M332" s="64">
        <f t="shared" si="234"/>
        <v>0</v>
      </c>
      <c r="N332" s="64">
        <f t="shared" si="235"/>
        <v>0</v>
      </c>
      <c r="P332" s="104">
        <f t="shared" si="236"/>
        <v>0</v>
      </c>
      <c r="Q332" s="64">
        <f t="shared" si="237"/>
        <v>0</v>
      </c>
      <c r="AI332" s="50"/>
      <c r="AJ332" s="50"/>
    </row>
    <row r="333" spans="1:36" s="49" customFormat="1" x14ac:dyDescent="0.25">
      <c r="A333" s="73">
        <v>5307</v>
      </c>
      <c r="B333" s="71" t="s">
        <v>223</v>
      </c>
      <c r="C333" s="53" t="s">
        <v>97</v>
      </c>
      <c r="D333" s="70"/>
      <c r="E333" s="70">
        <v>1</v>
      </c>
      <c r="F333" s="49">
        <v>1</v>
      </c>
      <c r="G333" s="90" t="s">
        <v>140</v>
      </c>
      <c r="H333" s="70"/>
      <c r="I333" s="64">
        <f t="shared" si="233"/>
        <v>0</v>
      </c>
      <c r="J333" s="48"/>
      <c r="K333" s="64">
        <f>SUMIF(order!C:C,A:A,order!G:G)</f>
        <v>0</v>
      </c>
      <c r="L333" s="64">
        <f>SUMIF(order!C:C,A:A,order!H:H)</f>
        <v>0</v>
      </c>
      <c r="M333" s="64">
        <f t="shared" si="234"/>
        <v>0</v>
      </c>
      <c r="N333" s="64">
        <f t="shared" si="235"/>
        <v>0</v>
      </c>
      <c r="P333" s="104">
        <f t="shared" si="236"/>
        <v>0</v>
      </c>
      <c r="Q333" s="64">
        <f t="shared" si="237"/>
        <v>0</v>
      </c>
      <c r="AI333" s="50"/>
      <c r="AJ333" s="50"/>
    </row>
    <row r="334" spans="1:36" s="49" customFormat="1" x14ac:dyDescent="0.25">
      <c r="A334" s="73">
        <v>5310</v>
      </c>
      <c r="B334" s="71" t="s">
        <v>245</v>
      </c>
      <c r="C334" s="53" t="s">
        <v>97</v>
      </c>
      <c r="D334" s="70"/>
      <c r="E334" s="70">
        <v>1</v>
      </c>
      <c r="F334" s="49">
        <v>1</v>
      </c>
      <c r="G334" s="90" t="s">
        <v>140</v>
      </c>
      <c r="H334" s="70"/>
      <c r="I334" s="64">
        <f t="shared" si="233"/>
        <v>0</v>
      </c>
      <c r="J334" s="48"/>
      <c r="K334" s="64">
        <f>SUMIF(order!C:C,A:A,order!G:G)</f>
        <v>0</v>
      </c>
      <c r="L334" s="64">
        <f>SUMIF(order!C:C,A:A,order!H:H)</f>
        <v>0</v>
      </c>
      <c r="M334" s="64">
        <f t="shared" si="234"/>
        <v>0</v>
      </c>
      <c r="N334" s="64">
        <f t="shared" si="235"/>
        <v>0</v>
      </c>
      <c r="P334" s="104">
        <f t="shared" si="236"/>
        <v>0</v>
      </c>
      <c r="Q334" s="64">
        <f t="shared" si="237"/>
        <v>0</v>
      </c>
      <c r="AI334" s="50"/>
      <c r="AJ334" s="50"/>
    </row>
    <row r="335" spans="1:36" s="49" customFormat="1" x14ac:dyDescent="0.25">
      <c r="A335" s="73">
        <v>5340</v>
      </c>
      <c r="B335" s="71" t="s">
        <v>185</v>
      </c>
      <c r="C335" s="53" t="s">
        <v>97</v>
      </c>
      <c r="D335" s="70"/>
      <c r="E335" s="70">
        <v>1</v>
      </c>
      <c r="F335" s="49">
        <v>1</v>
      </c>
      <c r="G335" s="90" t="s">
        <v>140</v>
      </c>
      <c r="H335" s="70"/>
      <c r="I335" s="64">
        <f t="shared" si="233"/>
        <v>0</v>
      </c>
      <c r="J335" s="48"/>
      <c r="K335" s="64">
        <f>SUMIF(order!C:C,A:A,order!G:G)</f>
        <v>0</v>
      </c>
      <c r="L335" s="64">
        <f>SUMIF(order!C:C,A:A,order!H:H)</f>
        <v>0</v>
      </c>
      <c r="M335" s="64">
        <f t="shared" si="234"/>
        <v>0</v>
      </c>
      <c r="N335" s="64">
        <f t="shared" si="235"/>
        <v>0</v>
      </c>
      <c r="P335" s="104">
        <f t="shared" si="236"/>
        <v>0</v>
      </c>
      <c r="Q335" s="64">
        <f t="shared" si="237"/>
        <v>0</v>
      </c>
      <c r="AI335" s="50"/>
      <c r="AJ335" s="50"/>
    </row>
    <row r="336" spans="1:36" s="49" customFormat="1" x14ac:dyDescent="0.25">
      <c r="A336" s="73">
        <v>5346</v>
      </c>
      <c r="B336" s="71" t="s">
        <v>90</v>
      </c>
      <c r="C336" s="53" t="s">
        <v>97</v>
      </c>
      <c r="D336" s="70"/>
      <c r="E336" s="70">
        <v>1</v>
      </c>
      <c r="F336" s="49">
        <v>1</v>
      </c>
      <c r="G336" s="90" t="s">
        <v>140</v>
      </c>
      <c r="H336" s="70"/>
      <c r="I336" s="64">
        <f t="shared" si="233"/>
        <v>0</v>
      </c>
      <c r="J336" s="48"/>
      <c r="K336" s="64">
        <f>SUMIF(order!C:C,A:A,order!G:G)</f>
        <v>0</v>
      </c>
      <c r="L336" s="64">
        <f>SUMIF(order!C:C,A:A,order!H:H)</f>
        <v>0</v>
      </c>
      <c r="M336" s="64">
        <f t="shared" si="234"/>
        <v>0</v>
      </c>
      <c r="N336" s="64">
        <f t="shared" si="235"/>
        <v>0</v>
      </c>
      <c r="P336" s="104">
        <f t="shared" si="236"/>
        <v>0</v>
      </c>
      <c r="Q336" s="64">
        <f t="shared" si="237"/>
        <v>0</v>
      </c>
      <c r="AI336" s="50"/>
      <c r="AJ336" s="50"/>
    </row>
    <row r="337" spans="1:36" s="49" customFormat="1" x14ac:dyDescent="0.25">
      <c r="A337" s="73">
        <v>5348</v>
      </c>
      <c r="B337" s="71" t="s">
        <v>236</v>
      </c>
      <c r="C337" s="53" t="s">
        <v>97</v>
      </c>
      <c r="D337" s="70"/>
      <c r="E337" s="70">
        <v>1</v>
      </c>
      <c r="F337" s="49">
        <v>1</v>
      </c>
      <c r="G337" s="90" t="s">
        <v>101</v>
      </c>
      <c r="H337" s="70"/>
      <c r="I337" s="64">
        <f t="shared" si="233"/>
        <v>0</v>
      </c>
      <c r="J337" s="48"/>
      <c r="K337" s="64">
        <f>SUMIF(order!C:C,A:A,order!G:G)</f>
        <v>0</v>
      </c>
      <c r="L337" s="64">
        <f>SUMIF(order!C:C,A:A,order!H:H)</f>
        <v>0</v>
      </c>
      <c r="M337" s="64">
        <f t="shared" si="234"/>
        <v>0</v>
      </c>
      <c r="N337" s="64">
        <f t="shared" si="235"/>
        <v>0</v>
      </c>
      <c r="P337" s="104">
        <f t="shared" si="236"/>
        <v>0</v>
      </c>
      <c r="Q337" s="64">
        <f t="shared" si="237"/>
        <v>0</v>
      </c>
      <c r="AI337" s="50"/>
      <c r="AJ337" s="50"/>
    </row>
    <row r="338" spans="1:36" s="49" customFormat="1" x14ac:dyDescent="0.25">
      <c r="A338" s="73">
        <v>5350</v>
      </c>
      <c r="B338" s="71" t="s">
        <v>225</v>
      </c>
      <c r="C338" s="53" t="s">
        <v>97</v>
      </c>
      <c r="D338" s="70"/>
      <c r="E338" s="70">
        <v>1</v>
      </c>
      <c r="F338" s="49">
        <v>1</v>
      </c>
      <c r="G338" s="90" t="s">
        <v>192</v>
      </c>
      <c r="H338" s="70"/>
      <c r="I338" s="64">
        <f t="shared" si="233"/>
        <v>0</v>
      </c>
      <c r="J338" s="48"/>
      <c r="K338" s="64">
        <f>SUMIF(order!C:C,A:A,order!G:G)</f>
        <v>0</v>
      </c>
      <c r="L338" s="64">
        <f>SUMIF(order!C:C,A:A,order!H:H)</f>
        <v>0</v>
      </c>
      <c r="M338" s="64">
        <f t="shared" si="234"/>
        <v>0</v>
      </c>
      <c r="N338" s="64">
        <f t="shared" si="235"/>
        <v>0</v>
      </c>
      <c r="P338" s="104">
        <f t="shared" si="236"/>
        <v>0</v>
      </c>
      <c r="Q338" s="64">
        <f t="shared" si="237"/>
        <v>0</v>
      </c>
      <c r="AI338" s="50"/>
      <c r="AJ338" s="50"/>
    </row>
    <row r="339" spans="1:36" s="49" customFormat="1" x14ac:dyDescent="0.25">
      <c r="A339" s="73">
        <v>5352</v>
      </c>
      <c r="B339" s="71" t="s">
        <v>91</v>
      </c>
      <c r="C339" s="53" t="s">
        <v>97</v>
      </c>
      <c r="D339" s="70"/>
      <c r="E339" s="70">
        <v>1</v>
      </c>
      <c r="F339" s="49">
        <v>1</v>
      </c>
      <c r="G339" s="90" t="s">
        <v>192</v>
      </c>
      <c r="H339" s="70"/>
      <c r="I339" s="64">
        <f t="shared" si="233"/>
        <v>0</v>
      </c>
      <c r="J339" s="48"/>
      <c r="K339" s="64">
        <f>SUMIF(order!C:C,A:A,order!G:G)</f>
        <v>0</v>
      </c>
      <c r="L339" s="64">
        <f>SUMIF(order!C:C,A:A,order!H:H)</f>
        <v>0</v>
      </c>
      <c r="M339" s="64">
        <f t="shared" si="234"/>
        <v>0</v>
      </c>
      <c r="N339" s="64">
        <f t="shared" si="235"/>
        <v>0</v>
      </c>
      <c r="P339" s="104">
        <f t="shared" si="236"/>
        <v>0</v>
      </c>
      <c r="Q339" s="64">
        <f t="shared" si="237"/>
        <v>0</v>
      </c>
      <c r="AI339" s="50"/>
      <c r="AJ339" s="50"/>
    </row>
    <row r="340" spans="1:36" s="49" customFormat="1" x14ac:dyDescent="0.25">
      <c r="A340" s="73">
        <v>5353</v>
      </c>
      <c r="B340" s="71" t="s">
        <v>261</v>
      </c>
      <c r="C340" s="53" t="s">
        <v>97</v>
      </c>
      <c r="D340" s="70"/>
      <c r="E340" s="70">
        <v>1</v>
      </c>
      <c r="F340" s="49">
        <v>1</v>
      </c>
      <c r="G340" s="90" t="s">
        <v>192</v>
      </c>
      <c r="H340" s="70"/>
      <c r="I340" s="64">
        <f t="shared" si="233"/>
        <v>0</v>
      </c>
      <c r="J340" s="48"/>
      <c r="K340" s="64">
        <f>SUMIF(order!C:C,A:A,order!G:G)</f>
        <v>0</v>
      </c>
      <c r="L340" s="64">
        <f>SUMIF(order!C:C,A:A,order!H:H)</f>
        <v>0</v>
      </c>
      <c r="M340" s="64">
        <f t="shared" si="234"/>
        <v>0</v>
      </c>
      <c r="N340" s="64">
        <f t="shared" si="235"/>
        <v>0</v>
      </c>
      <c r="P340" s="104">
        <f t="shared" si="236"/>
        <v>0</v>
      </c>
      <c r="Q340" s="64">
        <f t="shared" si="237"/>
        <v>0</v>
      </c>
      <c r="AI340" s="50"/>
      <c r="AJ340" s="50"/>
    </row>
    <row r="341" spans="1:36" s="49" customFormat="1" x14ac:dyDescent="0.25">
      <c r="A341" s="73">
        <v>5354</v>
      </c>
      <c r="B341" s="71" t="s">
        <v>92</v>
      </c>
      <c r="C341" s="53" t="s">
        <v>97</v>
      </c>
      <c r="D341" s="70"/>
      <c r="E341" s="70">
        <v>1</v>
      </c>
      <c r="F341" s="49">
        <v>1</v>
      </c>
      <c r="G341" s="90" t="s">
        <v>192</v>
      </c>
      <c r="H341" s="70"/>
      <c r="I341" s="64">
        <f t="shared" si="233"/>
        <v>0</v>
      </c>
      <c r="J341" s="48"/>
      <c r="K341" s="64">
        <f>SUMIF(order!C:C,A:A,order!G:G)</f>
        <v>0</v>
      </c>
      <c r="L341" s="64">
        <f>SUMIF(order!C:C,A:A,order!H:H)</f>
        <v>0</v>
      </c>
      <c r="M341" s="64">
        <f t="shared" si="234"/>
        <v>0</v>
      </c>
      <c r="N341" s="64">
        <f t="shared" si="235"/>
        <v>0</v>
      </c>
      <c r="P341" s="104">
        <f t="shared" si="236"/>
        <v>0</v>
      </c>
      <c r="Q341" s="64">
        <f t="shared" si="237"/>
        <v>0</v>
      </c>
      <c r="AI341" s="50"/>
      <c r="AJ341" s="50"/>
    </row>
    <row r="342" spans="1:36" s="49" customFormat="1" x14ac:dyDescent="0.25">
      <c r="A342" s="73">
        <v>5356</v>
      </c>
      <c r="B342" s="71" t="s">
        <v>224</v>
      </c>
      <c r="C342" s="53" t="s">
        <v>97</v>
      </c>
      <c r="D342" s="70"/>
      <c r="E342" s="70">
        <v>1</v>
      </c>
      <c r="F342" s="49">
        <v>1</v>
      </c>
      <c r="G342" s="90" t="s">
        <v>101</v>
      </c>
      <c r="H342" s="70"/>
      <c r="I342" s="64">
        <f t="shared" ref="I342" si="238">E342*F342*H342</f>
        <v>0</v>
      </c>
      <c r="J342" s="48"/>
      <c r="K342" s="64">
        <f>SUMIF(order!C:C,A:A,order!G:G)</f>
        <v>0</v>
      </c>
      <c r="L342" s="64">
        <f>SUMIF(order!C:C,A:A,order!H:H)</f>
        <v>0</v>
      </c>
      <c r="M342" s="64">
        <f t="shared" si="234"/>
        <v>0</v>
      </c>
      <c r="N342" s="64">
        <f t="shared" si="235"/>
        <v>0</v>
      </c>
      <c r="P342" s="104">
        <f t="shared" si="236"/>
        <v>0</v>
      </c>
      <c r="Q342" s="64">
        <f t="shared" si="237"/>
        <v>0</v>
      </c>
      <c r="AI342" s="50"/>
      <c r="AJ342" s="50"/>
    </row>
    <row r="343" spans="1:36" s="49" customFormat="1" x14ac:dyDescent="0.25">
      <c r="A343" s="73">
        <v>5360</v>
      </c>
      <c r="B343" s="71" t="s">
        <v>197</v>
      </c>
      <c r="C343" s="53" t="s">
        <v>97</v>
      </c>
      <c r="D343" s="70"/>
      <c r="E343" s="70">
        <v>1</v>
      </c>
      <c r="F343" s="49">
        <v>1</v>
      </c>
      <c r="G343" s="90" t="s">
        <v>101</v>
      </c>
      <c r="H343" s="70"/>
      <c r="I343" s="64">
        <f t="shared" si="233"/>
        <v>0</v>
      </c>
      <c r="J343" s="48"/>
      <c r="K343" s="64">
        <f>SUMIF(order!C:C,A:A,order!G:G)</f>
        <v>0</v>
      </c>
      <c r="L343" s="64">
        <f>SUMIF(order!C:C,A:A,order!H:H)</f>
        <v>0</v>
      </c>
      <c r="M343" s="64">
        <f t="shared" si="234"/>
        <v>0</v>
      </c>
      <c r="N343" s="64">
        <f t="shared" si="235"/>
        <v>0</v>
      </c>
      <c r="P343" s="104">
        <f t="shared" si="236"/>
        <v>0</v>
      </c>
      <c r="Q343" s="64">
        <f t="shared" si="237"/>
        <v>0</v>
      </c>
      <c r="AI343" s="50"/>
      <c r="AJ343" s="50"/>
    </row>
    <row r="344" spans="1:36" s="49" customFormat="1" ht="13" x14ac:dyDescent="0.3">
      <c r="A344" s="53"/>
      <c r="B344" s="75" t="s">
        <v>133</v>
      </c>
      <c r="C344" s="53"/>
      <c r="D344" s="70"/>
      <c r="E344" s="70"/>
      <c r="G344" s="90"/>
      <c r="H344" s="70"/>
      <c r="I344" s="108">
        <f t="shared" ref="I344:N344" si="239">SUM(I330:I343)</f>
        <v>0</v>
      </c>
      <c r="J344" s="108">
        <f t="shared" si="239"/>
        <v>0</v>
      </c>
      <c r="K344" s="108">
        <f t="shared" si="239"/>
        <v>0</v>
      </c>
      <c r="L344" s="108">
        <f t="shared" ref="L344" si="240">SUM(L330:L343)</f>
        <v>0</v>
      </c>
      <c r="M344" s="108">
        <f t="shared" si="239"/>
        <v>0</v>
      </c>
      <c r="N344" s="108">
        <f t="shared" si="239"/>
        <v>0</v>
      </c>
      <c r="O344" s="109"/>
      <c r="P344" s="110">
        <f>SUM(P330:P343)</f>
        <v>0</v>
      </c>
      <c r="Q344" s="108">
        <f t="shared" ref="Q344" si="241">SUM(Q330:Q343)</f>
        <v>0</v>
      </c>
      <c r="AI344" s="50"/>
      <c r="AJ344" s="50"/>
    </row>
    <row r="345" spans="1:36" s="49" customFormat="1" ht="13" x14ac:dyDescent="0.3">
      <c r="A345" s="50"/>
      <c r="B345" s="75"/>
      <c r="C345" s="61"/>
      <c r="D345" s="70"/>
      <c r="E345" s="70"/>
      <c r="G345" s="92"/>
      <c r="H345" s="70"/>
      <c r="I345" s="63"/>
      <c r="J345" s="48"/>
      <c r="K345" s="63"/>
      <c r="L345" s="63"/>
      <c r="M345" s="63"/>
      <c r="N345" s="63"/>
      <c r="P345" s="103"/>
      <c r="Q345" s="63"/>
      <c r="AI345" s="50"/>
      <c r="AJ345" s="50"/>
    </row>
    <row r="346" spans="1:36" s="49" customFormat="1" ht="13" x14ac:dyDescent="0.3">
      <c r="A346" s="61">
        <v>5400</v>
      </c>
      <c r="B346" s="57" t="s">
        <v>251</v>
      </c>
      <c r="C346" s="61"/>
      <c r="D346" s="70"/>
      <c r="E346" s="70"/>
      <c r="G346" s="90"/>
      <c r="H346" s="70"/>
      <c r="I346" s="64"/>
      <c r="J346" s="48"/>
      <c r="K346" s="64"/>
      <c r="L346" s="64"/>
      <c r="M346" s="64"/>
      <c r="N346" s="64"/>
      <c r="P346" s="104"/>
      <c r="Q346" s="64"/>
      <c r="AI346" s="50"/>
      <c r="AJ346" s="50"/>
    </row>
    <row r="347" spans="1:36" s="49" customFormat="1" x14ac:dyDescent="0.25">
      <c r="A347" s="73">
        <v>5444</v>
      </c>
      <c r="B347" s="71" t="s">
        <v>182</v>
      </c>
      <c r="C347" s="53" t="s">
        <v>97</v>
      </c>
      <c r="D347" s="70"/>
      <c r="E347" s="70">
        <v>1</v>
      </c>
      <c r="F347" s="49">
        <v>1</v>
      </c>
      <c r="G347" s="90" t="s">
        <v>101</v>
      </c>
      <c r="H347" s="70"/>
      <c r="I347" s="64">
        <f t="shared" ref="I347:I354" si="242">E347*F347*H347</f>
        <v>0</v>
      </c>
      <c r="J347" s="48"/>
      <c r="K347" s="64">
        <f>SUMIF(order!C:C,A:A,order!G:G)</f>
        <v>0</v>
      </c>
      <c r="L347" s="64">
        <f>SUMIF(order!C:C,A:A,order!H:H)</f>
        <v>0</v>
      </c>
      <c r="M347" s="64">
        <f t="shared" ref="M347:M354" si="243">K:K+L:L</f>
        <v>0</v>
      </c>
      <c r="N347" s="64">
        <f t="shared" ref="N347:N354" si="244">I:I-M:M</f>
        <v>0</v>
      </c>
      <c r="P347" s="104">
        <f t="shared" ref="P347:P354" si="245">I:I</f>
        <v>0</v>
      </c>
      <c r="Q347" s="64">
        <f t="shared" ref="Q347:Q354" si="246">P:P-I:I</f>
        <v>0</v>
      </c>
      <c r="AI347" s="50"/>
      <c r="AJ347" s="50"/>
    </row>
    <row r="348" spans="1:36" s="49" customFormat="1" x14ac:dyDescent="0.25">
      <c r="A348" s="73">
        <v>5445</v>
      </c>
      <c r="B348" s="71" t="s">
        <v>254</v>
      </c>
      <c r="C348" s="53" t="s">
        <v>97</v>
      </c>
      <c r="D348" s="70"/>
      <c r="E348" s="70">
        <v>1</v>
      </c>
      <c r="F348" s="49">
        <v>1</v>
      </c>
      <c r="G348" s="90" t="s">
        <v>101</v>
      </c>
      <c r="H348" s="70"/>
      <c r="I348" s="64">
        <f t="shared" si="242"/>
        <v>0</v>
      </c>
      <c r="J348" s="48"/>
      <c r="K348" s="64">
        <f>SUMIF(order!C:C,A:A,order!G:G)</f>
        <v>0</v>
      </c>
      <c r="L348" s="64">
        <f>SUMIF(order!C:C,A:A,order!H:H)</f>
        <v>0</v>
      </c>
      <c r="M348" s="64">
        <f t="shared" si="243"/>
        <v>0</v>
      </c>
      <c r="N348" s="64">
        <f t="shared" si="244"/>
        <v>0</v>
      </c>
      <c r="P348" s="104">
        <f t="shared" si="245"/>
        <v>0</v>
      </c>
      <c r="Q348" s="64">
        <f t="shared" si="246"/>
        <v>0</v>
      </c>
      <c r="AI348" s="50"/>
      <c r="AJ348" s="50"/>
    </row>
    <row r="349" spans="1:36" s="49" customFormat="1" x14ac:dyDescent="0.25">
      <c r="A349" s="73">
        <v>5446</v>
      </c>
      <c r="B349" s="71" t="s">
        <v>255</v>
      </c>
      <c r="C349" s="53" t="s">
        <v>97</v>
      </c>
      <c r="D349" s="70"/>
      <c r="E349" s="70">
        <v>1</v>
      </c>
      <c r="F349" s="49">
        <v>1</v>
      </c>
      <c r="G349" s="90" t="s">
        <v>101</v>
      </c>
      <c r="H349" s="70"/>
      <c r="I349" s="64">
        <f t="shared" si="242"/>
        <v>0</v>
      </c>
      <c r="J349" s="48"/>
      <c r="K349" s="64">
        <f>SUMIF(order!C:C,A:A,order!G:G)</f>
        <v>0</v>
      </c>
      <c r="L349" s="64">
        <f>SUMIF(order!C:C,A:A,order!H:H)</f>
        <v>0</v>
      </c>
      <c r="M349" s="64">
        <f t="shared" si="243"/>
        <v>0</v>
      </c>
      <c r="N349" s="64">
        <f t="shared" si="244"/>
        <v>0</v>
      </c>
      <c r="P349" s="104">
        <f t="shared" si="245"/>
        <v>0</v>
      </c>
      <c r="Q349" s="64">
        <f t="shared" si="246"/>
        <v>0</v>
      </c>
      <c r="AI349" s="50"/>
      <c r="AJ349" s="50"/>
    </row>
    <row r="350" spans="1:36" s="49" customFormat="1" x14ac:dyDescent="0.25">
      <c r="A350" s="73">
        <v>5448</v>
      </c>
      <c r="B350" s="71" t="s">
        <v>252</v>
      </c>
      <c r="C350" s="53" t="s">
        <v>97</v>
      </c>
      <c r="D350" s="70"/>
      <c r="E350" s="70">
        <v>1</v>
      </c>
      <c r="F350" s="49">
        <v>1</v>
      </c>
      <c r="G350" s="90" t="s">
        <v>101</v>
      </c>
      <c r="H350" s="70"/>
      <c r="I350" s="64">
        <f t="shared" si="242"/>
        <v>0</v>
      </c>
      <c r="J350" s="48"/>
      <c r="K350" s="64">
        <f>SUMIF(order!C:C,A:A,order!G:G)</f>
        <v>0</v>
      </c>
      <c r="L350" s="64">
        <f>SUMIF(order!C:C,A:A,order!H:H)</f>
        <v>0</v>
      </c>
      <c r="M350" s="64">
        <f t="shared" si="243"/>
        <v>0</v>
      </c>
      <c r="N350" s="64">
        <f t="shared" si="244"/>
        <v>0</v>
      </c>
      <c r="P350" s="104">
        <f t="shared" si="245"/>
        <v>0</v>
      </c>
      <c r="Q350" s="64">
        <f t="shared" si="246"/>
        <v>0</v>
      </c>
      <c r="AI350" s="50"/>
      <c r="AJ350" s="50"/>
    </row>
    <row r="351" spans="1:36" s="49" customFormat="1" x14ac:dyDescent="0.25">
      <c r="A351" s="73">
        <v>5450</v>
      </c>
      <c r="B351" s="71" t="s">
        <v>256</v>
      </c>
      <c r="C351" s="53" t="s">
        <v>97</v>
      </c>
      <c r="D351" s="70"/>
      <c r="E351" s="70">
        <v>1</v>
      </c>
      <c r="F351" s="49">
        <v>1</v>
      </c>
      <c r="G351" s="90" t="s">
        <v>194</v>
      </c>
      <c r="H351" s="70"/>
      <c r="I351" s="64">
        <f t="shared" si="242"/>
        <v>0</v>
      </c>
      <c r="J351" s="48"/>
      <c r="K351" s="64">
        <f>SUMIF(order!C:C,A:A,order!G:G)</f>
        <v>0</v>
      </c>
      <c r="L351" s="64">
        <f>SUMIF(order!C:C,A:A,order!H:H)</f>
        <v>0</v>
      </c>
      <c r="M351" s="64">
        <f t="shared" si="243"/>
        <v>0</v>
      </c>
      <c r="N351" s="64">
        <f t="shared" si="244"/>
        <v>0</v>
      </c>
      <c r="P351" s="104">
        <f t="shared" si="245"/>
        <v>0</v>
      </c>
      <c r="Q351" s="64">
        <f t="shared" si="246"/>
        <v>0</v>
      </c>
      <c r="AI351" s="50"/>
      <c r="AJ351" s="50"/>
    </row>
    <row r="352" spans="1:36" s="49" customFormat="1" x14ac:dyDescent="0.25">
      <c r="A352" s="73">
        <v>5451</v>
      </c>
      <c r="B352" s="71" t="s">
        <v>257</v>
      </c>
      <c r="C352" s="53" t="s">
        <v>97</v>
      </c>
      <c r="D352" s="70"/>
      <c r="E352" s="70">
        <v>1</v>
      </c>
      <c r="F352" s="49">
        <v>1</v>
      </c>
      <c r="G352" s="90" t="s">
        <v>101</v>
      </c>
      <c r="H352" s="70"/>
      <c r="I352" s="64">
        <f t="shared" si="242"/>
        <v>0</v>
      </c>
      <c r="J352" s="48"/>
      <c r="K352" s="64">
        <f>SUMIF(order!C:C,A:A,order!G:G)</f>
        <v>0</v>
      </c>
      <c r="L352" s="64">
        <f>SUMIF(order!C:C,A:A,order!H:H)</f>
        <v>0</v>
      </c>
      <c r="M352" s="64">
        <f t="shared" si="243"/>
        <v>0</v>
      </c>
      <c r="N352" s="64">
        <f t="shared" si="244"/>
        <v>0</v>
      </c>
      <c r="P352" s="104">
        <f t="shared" si="245"/>
        <v>0</v>
      </c>
      <c r="Q352" s="64">
        <f t="shared" si="246"/>
        <v>0</v>
      </c>
      <c r="AI352" s="50"/>
      <c r="AJ352" s="50"/>
    </row>
    <row r="353" spans="1:36" s="49" customFormat="1" x14ac:dyDescent="0.25">
      <c r="A353" s="73">
        <v>5456</v>
      </c>
      <c r="B353" s="71" t="s">
        <v>262</v>
      </c>
      <c r="C353" s="53" t="s">
        <v>97</v>
      </c>
      <c r="D353" s="70"/>
      <c r="E353" s="70">
        <v>1</v>
      </c>
      <c r="F353" s="49">
        <v>1</v>
      </c>
      <c r="G353" s="90" t="s">
        <v>101</v>
      </c>
      <c r="H353" s="70"/>
      <c r="I353" s="64">
        <f t="shared" si="242"/>
        <v>0</v>
      </c>
      <c r="J353" s="48"/>
      <c r="K353" s="64">
        <f>SUMIF(order!C:C,A:A,order!G:G)</f>
        <v>0</v>
      </c>
      <c r="L353" s="64">
        <f>SUMIF(order!C:C,A:A,order!H:H)</f>
        <v>0</v>
      </c>
      <c r="M353" s="64">
        <f t="shared" si="243"/>
        <v>0</v>
      </c>
      <c r="N353" s="64">
        <f t="shared" si="244"/>
        <v>0</v>
      </c>
      <c r="P353" s="104">
        <f t="shared" si="245"/>
        <v>0</v>
      </c>
      <c r="Q353" s="64">
        <f t="shared" si="246"/>
        <v>0</v>
      </c>
      <c r="AI353" s="50"/>
      <c r="AJ353" s="50"/>
    </row>
    <row r="354" spans="1:36" s="49" customFormat="1" x14ac:dyDescent="0.25">
      <c r="A354" s="73">
        <v>5470</v>
      </c>
      <c r="B354" s="71" t="s">
        <v>263</v>
      </c>
      <c r="C354" s="53" t="s">
        <v>97</v>
      </c>
      <c r="D354" s="76" t="s">
        <v>806</v>
      </c>
      <c r="E354" s="70">
        <v>1</v>
      </c>
      <c r="F354" s="49">
        <v>1</v>
      </c>
      <c r="G354" s="90" t="s">
        <v>101</v>
      </c>
      <c r="H354" s="70"/>
      <c r="I354" s="64">
        <f t="shared" si="242"/>
        <v>0</v>
      </c>
      <c r="J354" s="48"/>
      <c r="K354" s="64">
        <f>SUMIF(order!C:C,A:A,order!G:G)</f>
        <v>0</v>
      </c>
      <c r="L354" s="64">
        <f>SUMIF(order!C:C,A:A,order!H:H)</f>
        <v>0</v>
      </c>
      <c r="M354" s="64">
        <f t="shared" si="243"/>
        <v>0</v>
      </c>
      <c r="N354" s="64">
        <f t="shared" si="244"/>
        <v>0</v>
      </c>
      <c r="P354" s="104">
        <f t="shared" si="245"/>
        <v>0</v>
      </c>
      <c r="Q354" s="64">
        <f t="shared" si="246"/>
        <v>0</v>
      </c>
      <c r="AI354" s="50"/>
      <c r="AJ354" s="50"/>
    </row>
    <row r="355" spans="1:36" s="49" customFormat="1" ht="13" x14ac:dyDescent="0.3">
      <c r="A355" s="53"/>
      <c r="B355" s="75" t="s">
        <v>133</v>
      </c>
      <c r="C355" s="53"/>
      <c r="D355" s="70"/>
      <c r="E355" s="70"/>
      <c r="G355" s="90"/>
      <c r="H355" s="70"/>
      <c r="I355" s="108">
        <f t="shared" ref="I355:N355" si="247">SUM(I347:I354)</f>
        <v>0</v>
      </c>
      <c r="J355" s="108">
        <f t="shared" si="247"/>
        <v>0</v>
      </c>
      <c r="K355" s="108">
        <f t="shared" si="247"/>
        <v>0</v>
      </c>
      <c r="L355" s="108">
        <f t="shared" ref="L355" si="248">SUM(L347:L354)</f>
        <v>0</v>
      </c>
      <c r="M355" s="108">
        <f t="shared" si="247"/>
        <v>0</v>
      </c>
      <c r="N355" s="108">
        <f t="shared" si="247"/>
        <v>0</v>
      </c>
      <c r="O355" s="109"/>
      <c r="P355" s="110">
        <f>SUM(P347:P354)</f>
        <v>0</v>
      </c>
      <c r="Q355" s="108">
        <f t="shared" ref="Q355" si="249">SUM(Q347:Q354)</f>
        <v>0</v>
      </c>
      <c r="AI355" s="50"/>
      <c r="AJ355" s="50"/>
    </row>
    <row r="356" spans="1:36" s="49" customFormat="1" ht="13" x14ac:dyDescent="0.3">
      <c r="A356" s="50"/>
      <c r="B356" s="75"/>
      <c r="C356" s="50"/>
      <c r="D356" s="70"/>
      <c r="E356" s="70"/>
      <c r="G356" s="92"/>
      <c r="H356" s="70"/>
      <c r="I356" s="63"/>
      <c r="J356" s="48"/>
      <c r="K356" s="63"/>
      <c r="L356" s="63"/>
      <c r="M356" s="63"/>
      <c r="N356" s="63"/>
      <c r="P356" s="103"/>
      <c r="Q356" s="63"/>
      <c r="AI356" s="50"/>
      <c r="AJ356" s="50"/>
    </row>
    <row r="357" spans="1:36" s="49" customFormat="1" ht="13" x14ac:dyDescent="0.3">
      <c r="A357" s="61">
        <v>5500</v>
      </c>
      <c r="B357" s="57" t="s">
        <v>53</v>
      </c>
      <c r="C357" s="61"/>
      <c r="D357" s="70"/>
      <c r="E357" s="70"/>
      <c r="H357" s="70"/>
      <c r="I357" s="64"/>
      <c r="J357" s="48"/>
      <c r="K357" s="64"/>
      <c r="L357" s="64"/>
      <c r="M357" s="64"/>
      <c r="N357" s="64"/>
      <c r="P357" s="104"/>
      <c r="Q357" s="64"/>
      <c r="AI357" s="50"/>
      <c r="AJ357" s="50"/>
    </row>
    <row r="358" spans="1:36" s="49" customFormat="1" x14ac:dyDescent="0.25">
      <c r="A358" s="73">
        <v>5540</v>
      </c>
      <c r="B358" s="71" t="s">
        <v>198</v>
      </c>
      <c r="C358" s="53" t="s">
        <v>97</v>
      </c>
      <c r="D358" s="70"/>
      <c r="E358" s="70">
        <v>1</v>
      </c>
      <c r="F358" s="49">
        <v>1</v>
      </c>
      <c r="G358" s="90" t="s">
        <v>101</v>
      </c>
      <c r="H358" s="70"/>
      <c r="I358" s="64">
        <f>E358*F358*H358</f>
        <v>0</v>
      </c>
      <c r="J358" s="48"/>
      <c r="K358" s="64">
        <f>SUMIF(order!C:C,A:A,order!G:G)</f>
        <v>0</v>
      </c>
      <c r="L358" s="64">
        <f>SUMIF(order!C:C,A:A,order!H:H)</f>
        <v>0</v>
      </c>
      <c r="M358" s="64">
        <f>K:K+L:L</f>
        <v>0</v>
      </c>
      <c r="N358" s="64">
        <f>I:I-M:M</f>
        <v>0</v>
      </c>
      <c r="P358" s="104">
        <f>I:I</f>
        <v>0</v>
      </c>
      <c r="Q358" s="64">
        <f>P:P-I:I</f>
        <v>0</v>
      </c>
      <c r="AI358" s="50"/>
      <c r="AJ358" s="50"/>
    </row>
    <row r="359" spans="1:36" s="49" customFormat="1" x14ac:dyDescent="0.25">
      <c r="A359" s="73">
        <v>5550</v>
      </c>
      <c r="B359" s="71" t="s">
        <v>273</v>
      </c>
      <c r="C359" s="53" t="s">
        <v>97</v>
      </c>
      <c r="D359" s="70"/>
      <c r="E359" s="70">
        <v>1</v>
      </c>
      <c r="F359" s="49">
        <v>1</v>
      </c>
      <c r="G359" s="90" t="s">
        <v>101</v>
      </c>
      <c r="H359" s="70"/>
      <c r="I359" s="64">
        <f>E359*F359*H359</f>
        <v>0</v>
      </c>
      <c r="J359" s="48"/>
      <c r="K359" s="64">
        <f>SUMIF(order!C:C,A:A,order!G:G)</f>
        <v>0</v>
      </c>
      <c r="L359" s="64">
        <f>SUMIF(order!C:C,A:A,order!H:H)</f>
        <v>0</v>
      </c>
      <c r="M359" s="64">
        <f>K:K+L:L</f>
        <v>0</v>
      </c>
      <c r="N359" s="64">
        <f>I:I-M:M</f>
        <v>0</v>
      </c>
      <c r="P359" s="104">
        <f>I:I</f>
        <v>0</v>
      </c>
      <c r="Q359" s="64">
        <f>P:P-I:I</f>
        <v>0</v>
      </c>
      <c r="AI359" s="50"/>
      <c r="AJ359" s="50"/>
    </row>
    <row r="360" spans="1:36" s="49" customFormat="1" ht="13" x14ac:dyDescent="0.3">
      <c r="A360" s="53"/>
      <c r="B360" s="75" t="s">
        <v>133</v>
      </c>
      <c r="C360" s="53"/>
      <c r="D360" s="70"/>
      <c r="E360" s="70"/>
      <c r="G360" s="90"/>
      <c r="H360" s="70"/>
      <c r="I360" s="108">
        <f t="shared" ref="I360:L360" si="250">SUM(I358:I359)</f>
        <v>0</v>
      </c>
      <c r="J360" s="108">
        <f t="shared" ref="J360:K360" si="251">SUM(J358:J359)</f>
        <v>0</v>
      </c>
      <c r="K360" s="108">
        <f t="shared" si="251"/>
        <v>0</v>
      </c>
      <c r="L360" s="108">
        <f t="shared" si="250"/>
        <v>0</v>
      </c>
      <c r="M360" s="108">
        <f t="shared" ref="M360:N360" si="252">SUM(M358:M359)</f>
        <v>0</v>
      </c>
      <c r="N360" s="108">
        <f t="shared" si="252"/>
        <v>0</v>
      </c>
      <c r="O360" s="109"/>
      <c r="P360" s="110">
        <f t="shared" ref="P360:Q360" si="253">SUM(P358:P359)</f>
        <v>0</v>
      </c>
      <c r="Q360" s="108">
        <f t="shared" si="253"/>
        <v>0</v>
      </c>
      <c r="AI360" s="50"/>
      <c r="AJ360" s="50"/>
    </row>
    <row r="361" spans="1:36" s="49" customFormat="1" x14ac:dyDescent="0.25">
      <c r="A361" s="53"/>
      <c r="B361" s="71"/>
      <c r="C361" s="53"/>
      <c r="D361" s="70"/>
      <c r="E361" s="70"/>
      <c r="H361" s="70"/>
      <c r="I361" s="64"/>
      <c r="J361" s="48"/>
      <c r="K361" s="64"/>
      <c r="L361" s="64"/>
      <c r="M361" s="64"/>
      <c r="N361" s="64"/>
      <c r="P361" s="104"/>
      <c r="Q361" s="64"/>
      <c r="AI361" s="50"/>
      <c r="AJ361" s="50"/>
    </row>
    <row r="362" spans="1:36" s="49" customFormat="1" ht="13" x14ac:dyDescent="0.3">
      <c r="A362" s="56">
        <v>6200</v>
      </c>
      <c r="B362" s="57" t="s">
        <v>124</v>
      </c>
      <c r="C362" s="61"/>
      <c r="D362" s="70"/>
      <c r="E362" s="70"/>
      <c r="G362" s="90"/>
      <c r="H362" s="70"/>
      <c r="I362" s="64"/>
      <c r="J362" s="48"/>
      <c r="K362" s="64"/>
      <c r="L362" s="64"/>
      <c r="M362" s="64"/>
      <c r="N362" s="64"/>
      <c r="P362" s="104"/>
      <c r="Q362" s="64"/>
      <c r="AI362" s="50"/>
      <c r="AJ362" s="50"/>
    </row>
    <row r="363" spans="1:36" s="49" customFormat="1" x14ac:dyDescent="0.25">
      <c r="A363" s="73">
        <v>6201</v>
      </c>
      <c r="B363" s="71" t="s">
        <v>49</v>
      </c>
      <c r="C363" s="53" t="s">
        <v>302</v>
      </c>
      <c r="D363" s="70"/>
      <c r="E363" s="70">
        <v>1</v>
      </c>
      <c r="F363" s="49">
        <v>1</v>
      </c>
      <c r="G363" s="90" t="s">
        <v>141</v>
      </c>
      <c r="H363" s="70"/>
      <c r="I363" s="64">
        <f>E363*F363*H363</f>
        <v>0</v>
      </c>
      <c r="J363" s="48"/>
      <c r="K363" s="64">
        <f>SUMIF(order!C:C,A:A,order!G:G)</f>
        <v>0</v>
      </c>
      <c r="L363" s="64">
        <f>SUMIF(order!C:C,A:A,order!H:H)</f>
        <v>0</v>
      </c>
      <c r="M363" s="64">
        <f t="shared" ref="M363:M376" si="254">K:K+L:L</f>
        <v>0</v>
      </c>
      <c r="N363" s="64">
        <f t="shared" ref="N363:N376" si="255">I:I-M:M</f>
        <v>0</v>
      </c>
      <c r="P363" s="104">
        <f t="shared" ref="P363:P376" si="256">I:I</f>
        <v>0</v>
      </c>
      <c r="Q363" s="64">
        <f t="shared" ref="Q363:Q376" si="257">P:P-I:I</f>
        <v>0</v>
      </c>
      <c r="AI363" s="50"/>
      <c r="AJ363" s="50"/>
    </row>
    <row r="364" spans="1:36" s="49" customFormat="1" x14ac:dyDescent="0.25">
      <c r="A364" s="53">
        <v>6202</v>
      </c>
      <c r="B364" s="71" t="s">
        <v>167</v>
      </c>
      <c r="C364" s="53" t="s">
        <v>302</v>
      </c>
      <c r="D364" s="70"/>
      <c r="E364" s="70">
        <v>1</v>
      </c>
      <c r="F364" s="49">
        <v>1</v>
      </c>
      <c r="G364" s="90" t="s">
        <v>140</v>
      </c>
      <c r="H364" s="70"/>
      <c r="I364" s="64">
        <f t="shared" ref="I364:I376" si="258">E364*F364*H364</f>
        <v>0</v>
      </c>
      <c r="J364" s="48"/>
      <c r="K364" s="64">
        <f>SUMIF(order!C:C,A:A,order!G:G)</f>
        <v>0</v>
      </c>
      <c r="L364" s="64">
        <f>SUMIF(order!C:C,A:A,order!H:H)</f>
        <v>0</v>
      </c>
      <c r="M364" s="64">
        <f t="shared" si="254"/>
        <v>0</v>
      </c>
      <c r="N364" s="64">
        <f t="shared" si="255"/>
        <v>0</v>
      </c>
      <c r="P364" s="104">
        <f t="shared" si="256"/>
        <v>0</v>
      </c>
      <c r="Q364" s="64">
        <f t="shared" si="257"/>
        <v>0</v>
      </c>
      <c r="AI364" s="50"/>
      <c r="AJ364" s="50"/>
    </row>
    <row r="365" spans="1:36" s="49" customFormat="1" x14ac:dyDescent="0.25">
      <c r="A365" s="53">
        <v>6204</v>
      </c>
      <c r="B365" s="71" t="s">
        <v>272</v>
      </c>
      <c r="C365" s="53" t="s">
        <v>302</v>
      </c>
      <c r="D365" s="70"/>
      <c r="E365" s="70">
        <v>1</v>
      </c>
      <c r="F365" s="49">
        <v>1</v>
      </c>
      <c r="G365" s="90" t="s">
        <v>101</v>
      </c>
      <c r="H365" s="70"/>
      <c r="I365" s="64">
        <f t="shared" si="258"/>
        <v>0</v>
      </c>
      <c r="J365" s="48"/>
      <c r="K365" s="64">
        <f>SUMIF(order!C:C,A:A,order!G:G)</f>
        <v>0</v>
      </c>
      <c r="L365" s="64">
        <f>SUMIF(order!C:C,A:A,order!H:H)</f>
        <v>0</v>
      </c>
      <c r="M365" s="64">
        <f t="shared" si="254"/>
        <v>0</v>
      </c>
      <c r="N365" s="64">
        <f t="shared" si="255"/>
        <v>0</v>
      </c>
      <c r="P365" s="104">
        <f t="shared" si="256"/>
        <v>0</v>
      </c>
      <c r="Q365" s="64">
        <f t="shared" si="257"/>
        <v>0</v>
      </c>
      <c r="AI365" s="50"/>
      <c r="AJ365" s="50"/>
    </row>
    <row r="366" spans="1:36" s="49" customFormat="1" x14ac:dyDescent="0.25">
      <c r="A366" s="53">
        <v>6206</v>
      </c>
      <c r="B366" s="71" t="s">
        <v>50</v>
      </c>
      <c r="C366" s="53" t="s">
        <v>302</v>
      </c>
      <c r="D366" s="70"/>
      <c r="E366" s="70">
        <v>1</v>
      </c>
      <c r="F366" s="49">
        <v>1</v>
      </c>
      <c r="G366" s="90" t="s">
        <v>101</v>
      </c>
      <c r="H366" s="70"/>
      <c r="I366" s="64">
        <f t="shared" si="258"/>
        <v>0</v>
      </c>
      <c r="J366" s="48"/>
      <c r="K366" s="64">
        <f>SUMIF(order!C:C,A:A,order!G:G)</f>
        <v>0</v>
      </c>
      <c r="L366" s="64">
        <f>SUMIF(order!C:C,A:A,order!H:H)</f>
        <v>0</v>
      </c>
      <c r="M366" s="64">
        <f t="shared" si="254"/>
        <v>0</v>
      </c>
      <c r="N366" s="64">
        <f t="shared" si="255"/>
        <v>0</v>
      </c>
      <c r="P366" s="104">
        <f t="shared" si="256"/>
        <v>0</v>
      </c>
      <c r="Q366" s="64">
        <f t="shared" si="257"/>
        <v>0</v>
      </c>
      <c r="AI366" s="50"/>
      <c r="AJ366" s="50"/>
    </row>
    <row r="367" spans="1:36" s="49" customFormat="1" x14ac:dyDescent="0.25">
      <c r="A367" s="73">
        <v>6207</v>
      </c>
      <c r="B367" s="71" t="s">
        <v>168</v>
      </c>
      <c r="C367" s="53" t="s">
        <v>302</v>
      </c>
      <c r="D367" s="70"/>
      <c r="E367" s="70">
        <v>1</v>
      </c>
      <c r="F367" s="49">
        <v>1</v>
      </c>
      <c r="G367" s="90" t="s">
        <v>101</v>
      </c>
      <c r="H367" s="70"/>
      <c r="I367" s="64">
        <f t="shared" si="258"/>
        <v>0</v>
      </c>
      <c r="J367" s="48"/>
      <c r="K367" s="64">
        <f>SUMIF(order!C:C,A:A,order!G:G)</f>
        <v>0</v>
      </c>
      <c r="L367" s="64">
        <f>SUMIF(order!C:C,A:A,order!H:H)</f>
        <v>0</v>
      </c>
      <c r="M367" s="64">
        <f t="shared" si="254"/>
        <v>0</v>
      </c>
      <c r="N367" s="64">
        <f t="shared" si="255"/>
        <v>0</v>
      </c>
      <c r="P367" s="104">
        <f t="shared" si="256"/>
        <v>0</v>
      </c>
      <c r="Q367" s="64">
        <f t="shared" si="257"/>
        <v>0</v>
      </c>
      <c r="AI367" s="50"/>
      <c r="AJ367" s="50"/>
    </row>
    <row r="368" spans="1:36" s="49" customFormat="1" x14ac:dyDescent="0.25">
      <c r="A368" s="53">
        <v>6208</v>
      </c>
      <c r="B368" s="71" t="s">
        <v>51</v>
      </c>
      <c r="C368" s="53" t="s">
        <v>302</v>
      </c>
      <c r="D368" s="70"/>
      <c r="E368" s="70">
        <v>1</v>
      </c>
      <c r="F368" s="49">
        <v>1</v>
      </c>
      <c r="G368" s="90" t="s">
        <v>101</v>
      </c>
      <c r="H368" s="70"/>
      <c r="I368" s="64">
        <f t="shared" si="258"/>
        <v>0</v>
      </c>
      <c r="J368" s="48"/>
      <c r="K368" s="64">
        <f>SUMIF(order!C:C,A:A,order!G:G)</f>
        <v>0</v>
      </c>
      <c r="L368" s="64">
        <f>SUMIF(order!C:C,A:A,order!H:H)</f>
        <v>0</v>
      </c>
      <c r="M368" s="64">
        <f t="shared" si="254"/>
        <v>0</v>
      </c>
      <c r="N368" s="64">
        <f t="shared" si="255"/>
        <v>0</v>
      </c>
      <c r="P368" s="104">
        <f t="shared" si="256"/>
        <v>0</v>
      </c>
      <c r="Q368" s="64">
        <f t="shared" si="257"/>
        <v>0</v>
      </c>
      <c r="AI368" s="50"/>
      <c r="AJ368" s="50"/>
    </row>
    <row r="369" spans="1:36" s="49" customFormat="1" x14ac:dyDescent="0.25">
      <c r="A369" s="53">
        <v>6210</v>
      </c>
      <c r="B369" s="71" t="s">
        <v>269</v>
      </c>
      <c r="C369" s="53" t="s">
        <v>302</v>
      </c>
      <c r="D369" s="70"/>
      <c r="E369" s="70">
        <v>1</v>
      </c>
      <c r="F369" s="49">
        <v>1</v>
      </c>
      <c r="G369" s="90" t="s">
        <v>101</v>
      </c>
      <c r="H369" s="70"/>
      <c r="I369" s="64">
        <f t="shared" si="258"/>
        <v>0</v>
      </c>
      <c r="J369" s="48"/>
      <c r="K369" s="64">
        <f>SUMIF(order!C:C,A:A,order!G:G)</f>
        <v>0</v>
      </c>
      <c r="L369" s="64">
        <f>SUMIF(order!C:C,A:A,order!H:H)</f>
        <v>0</v>
      </c>
      <c r="M369" s="64">
        <f t="shared" si="254"/>
        <v>0</v>
      </c>
      <c r="N369" s="64">
        <f t="shared" si="255"/>
        <v>0</v>
      </c>
      <c r="P369" s="104">
        <f t="shared" si="256"/>
        <v>0</v>
      </c>
      <c r="Q369" s="64">
        <f t="shared" si="257"/>
        <v>0</v>
      </c>
      <c r="AI369" s="50"/>
      <c r="AJ369" s="50"/>
    </row>
    <row r="370" spans="1:36" s="49" customFormat="1" x14ac:dyDescent="0.25">
      <c r="A370" s="73">
        <v>6211</v>
      </c>
      <c r="B370" s="71" t="s">
        <v>270</v>
      </c>
      <c r="C370" s="53" t="s">
        <v>302</v>
      </c>
      <c r="D370" s="70"/>
      <c r="E370" s="70">
        <v>1</v>
      </c>
      <c r="F370" s="49">
        <v>1</v>
      </c>
      <c r="G370" s="90" t="s">
        <v>101</v>
      </c>
      <c r="H370" s="70"/>
      <c r="I370" s="64">
        <f t="shared" si="258"/>
        <v>0</v>
      </c>
      <c r="J370" s="48"/>
      <c r="K370" s="64">
        <f>SUMIF(order!C:C,A:A,order!G:G)</f>
        <v>0</v>
      </c>
      <c r="L370" s="64">
        <f>SUMIF(order!C:C,A:A,order!H:H)</f>
        <v>0</v>
      </c>
      <c r="M370" s="64">
        <f t="shared" si="254"/>
        <v>0</v>
      </c>
      <c r="N370" s="64">
        <f t="shared" si="255"/>
        <v>0</v>
      </c>
      <c r="P370" s="104">
        <f t="shared" si="256"/>
        <v>0</v>
      </c>
      <c r="Q370" s="64">
        <f t="shared" si="257"/>
        <v>0</v>
      </c>
      <c r="AI370" s="50"/>
      <c r="AJ370" s="50"/>
    </row>
    <row r="371" spans="1:36" s="49" customFormat="1" x14ac:dyDescent="0.25">
      <c r="A371" s="53">
        <v>6212</v>
      </c>
      <c r="B371" s="71" t="s">
        <v>271</v>
      </c>
      <c r="C371" s="53" t="s">
        <v>302</v>
      </c>
      <c r="D371" s="70"/>
      <c r="E371" s="70">
        <v>1</v>
      </c>
      <c r="F371" s="49">
        <v>1</v>
      </c>
      <c r="G371" s="90" t="s">
        <v>101</v>
      </c>
      <c r="H371" s="70"/>
      <c r="I371" s="64">
        <f t="shared" si="258"/>
        <v>0</v>
      </c>
      <c r="J371" s="48"/>
      <c r="K371" s="64">
        <f>SUMIF(order!C:C,A:A,order!G:G)</f>
        <v>0</v>
      </c>
      <c r="L371" s="64">
        <f>SUMIF(order!C:C,A:A,order!H:H)</f>
        <v>0</v>
      </c>
      <c r="M371" s="64">
        <f t="shared" si="254"/>
        <v>0</v>
      </c>
      <c r="N371" s="64">
        <f t="shared" si="255"/>
        <v>0</v>
      </c>
      <c r="P371" s="104">
        <f t="shared" si="256"/>
        <v>0</v>
      </c>
      <c r="Q371" s="64">
        <f t="shared" si="257"/>
        <v>0</v>
      </c>
      <c r="AI371" s="50"/>
      <c r="AJ371" s="50"/>
    </row>
    <row r="372" spans="1:36" s="49" customFormat="1" x14ac:dyDescent="0.25">
      <c r="A372" s="73">
        <v>6249</v>
      </c>
      <c r="B372" s="71" t="s">
        <v>169</v>
      </c>
      <c r="C372" s="53" t="s">
        <v>302</v>
      </c>
      <c r="D372" s="70"/>
      <c r="E372" s="70">
        <v>1</v>
      </c>
      <c r="F372" s="49">
        <v>1</v>
      </c>
      <c r="G372" s="90" t="s">
        <v>101</v>
      </c>
      <c r="H372" s="70"/>
      <c r="I372" s="64">
        <f t="shared" si="258"/>
        <v>0</v>
      </c>
      <c r="J372" s="48"/>
      <c r="K372" s="64">
        <f>SUMIF(order!C:C,A:A,order!G:G)</f>
        <v>0</v>
      </c>
      <c r="L372" s="64">
        <f>SUMIF(order!C:C,A:A,order!H:H)</f>
        <v>0</v>
      </c>
      <c r="M372" s="64">
        <f t="shared" si="254"/>
        <v>0</v>
      </c>
      <c r="N372" s="64">
        <f t="shared" si="255"/>
        <v>0</v>
      </c>
      <c r="P372" s="104">
        <f t="shared" si="256"/>
        <v>0</v>
      </c>
      <c r="Q372" s="64">
        <f t="shared" si="257"/>
        <v>0</v>
      </c>
      <c r="AI372" s="50"/>
      <c r="AJ372" s="50"/>
    </row>
    <row r="373" spans="1:36" s="49" customFormat="1" x14ac:dyDescent="0.25">
      <c r="A373" s="73">
        <v>6256</v>
      </c>
      <c r="B373" s="71" t="s">
        <v>170</v>
      </c>
      <c r="C373" s="53" t="s">
        <v>302</v>
      </c>
      <c r="D373" s="70"/>
      <c r="E373" s="70">
        <v>1</v>
      </c>
      <c r="F373" s="49">
        <v>1</v>
      </c>
      <c r="G373" s="90" t="s">
        <v>101</v>
      </c>
      <c r="H373" s="70"/>
      <c r="I373" s="64">
        <f t="shared" si="258"/>
        <v>0</v>
      </c>
      <c r="J373" s="48"/>
      <c r="K373" s="64">
        <f>SUMIF(order!C:C,A:A,order!G:G)</f>
        <v>0</v>
      </c>
      <c r="L373" s="64">
        <f>SUMIF(order!C:C,A:A,order!H:H)</f>
        <v>0</v>
      </c>
      <c r="M373" s="64">
        <f t="shared" si="254"/>
        <v>0</v>
      </c>
      <c r="N373" s="64">
        <f t="shared" si="255"/>
        <v>0</v>
      </c>
      <c r="P373" s="104">
        <f t="shared" si="256"/>
        <v>0</v>
      </c>
      <c r="Q373" s="64">
        <f t="shared" si="257"/>
        <v>0</v>
      </c>
      <c r="AI373" s="50"/>
      <c r="AJ373" s="50"/>
    </row>
    <row r="374" spans="1:36" s="49" customFormat="1" x14ac:dyDescent="0.25">
      <c r="A374" s="73">
        <v>6258</v>
      </c>
      <c r="B374" s="71" t="s">
        <v>259</v>
      </c>
      <c r="C374" s="53" t="s">
        <v>302</v>
      </c>
      <c r="D374" s="70"/>
      <c r="E374" s="70">
        <v>1</v>
      </c>
      <c r="F374" s="49">
        <v>1</v>
      </c>
      <c r="G374" s="90" t="s">
        <v>101</v>
      </c>
      <c r="H374" s="70"/>
      <c r="I374" s="64">
        <f t="shared" si="258"/>
        <v>0</v>
      </c>
      <c r="J374" s="48"/>
      <c r="K374" s="64">
        <f>SUMIF(order!C:C,A:A,order!G:G)</f>
        <v>0</v>
      </c>
      <c r="L374" s="64">
        <f>SUMIF(order!C:C,A:A,order!H:H)</f>
        <v>0</v>
      </c>
      <c r="M374" s="64">
        <f t="shared" si="254"/>
        <v>0</v>
      </c>
      <c r="N374" s="64">
        <f t="shared" si="255"/>
        <v>0</v>
      </c>
      <c r="P374" s="104">
        <f t="shared" si="256"/>
        <v>0</v>
      </c>
      <c r="Q374" s="64">
        <f t="shared" si="257"/>
        <v>0</v>
      </c>
      <c r="AI374" s="50"/>
      <c r="AJ374" s="50"/>
    </row>
    <row r="375" spans="1:36" s="49" customFormat="1" x14ac:dyDescent="0.25">
      <c r="A375" s="73">
        <v>6270</v>
      </c>
      <c r="B375" s="71" t="s">
        <v>247</v>
      </c>
      <c r="C375" s="53" t="s">
        <v>302</v>
      </c>
      <c r="D375" s="70"/>
      <c r="E375" s="70">
        <v>1</v>
      </c>
      <c r="F375" s="49">
        <v>1</v>
      </c>
      <c r="G375" s="90" t="s">
        <v>101</v>
      </c>
      <c r="H375" s="70"/>
      <c r="I375" s="64">
        <f t="shared" si="258"/>
        <v>0</v>
      </c>
      <c r="J375" s="48"/>
      <c r="K375" s="64">
        <f>SUMIF(order!C:C,A:A,order!G:G)</f>
        <v>0</v>
      </c>
      <c r="L375" s="64">
        <f>SUMIF(order!C:C,A:A,order!H:H)</f>
        <v>0</v>
      </c>
      <c r="M375" s="64">
        <f t="shared" si="254"/>
        <v>0</v>
      </c>
      <c r="N375" s="64">
        <f t="shared" si="255"/>
        <v>0</v>
      </c>
      <c r="P375" s="104">
        <f t="shared" si="256"/>
        <v>0</v>
      </c>
      <c r="Q375" s="64">
        <f t="shared" si="257"/>
        <v>0</v>
      </c>
      <c r="AI375" s="50"/>
      <c r="AJ375" s="50"/>
    </row>
    <row r="376" spans="1:36" s="49" customFormat="1" x14ac:dyDescent="0.25">
      <c r="A376" s="53">
        <v>6285</v>
      </c>
      <c r="B376" s="71" t="s">
        <v>52</v>
      </c>
      <c r="C376" s="53" t="s">
        <v>302</v>
      </c>
      <c r="D376" s="70"/>
      <c r="E376" s="70">
        <v>1</v>
      </c>
      <c r="F376" s="49">
        <v>1</v>
      </c>
      <c r="G376" s="90" t="s">
        <v>101</v>
      </c>
      <c r="H376" s="70"/>
      <c r="I376" s="64">
        <f t="shared" si="258"/>
        <v>0</v>
      </c>
      <c r="J376" s="48"/>
      <c r="K376" s="64">
        <f>SUMIF(order!C:C,A:A,order!G:G)</f>
        <v>0</v>
      </c>
      <c r="L376" s="64">
        <f>SUMIF(order!C:C,A:A,order!H:H)</f>
        <v>0</v>
      </c>
      <c r="M376" s="64">
        <f t="shared" si="254"/>
        <v>0</v>
      </c>
      <c r="N376" s="64">
        <f t="shared" si="255"/>
        <v>0</v>
      </c>
      <c r="P376" s="104">
        <f t="shared" si="256"/>
        <v>0</v>
      </c>
      <c r="Q376" s="64">
        <f t="shared" si="257"/>
        <v>0</v>
      </c>
      <c r="AI376" s="50"/>
      <c r="AJ376" s="50"/>
    </row>
    <row r="377" spans="1:36" s="49" customFormat="1" ht="13" x14ac:dyDescent="0.3">
      <c r="A377" s="53"/>
      <c r="B377" s="75" t="s">
        <v>133</v>
      </c>
      <c r="C377" s="53"/>
      <c r="D377" s="70"/>
      <c r="E377" s="70"/>
      <c r="G377" s="90"/>
      <c r="H377" s="70"/>
      <c r="I377" s="108">
        <f t="shared" ref="I377:N377" si="259">SUM(I363:I376)</f>
        <v>0</v>
      </c>
      <c r="J377" s="108">
        <f t="shared" si="259"/>
        <v>0</v>
      </c>
      <c r="K377" s="108">
        <f t="shared" si="259"/>
        <v>0</v>
      </c>
      <c r="L377" s="108">
        <f t="shared" ref="L377" si="260">SUM(L363:L376)</f>
        <v>0</v>
      </c>
      <c r="M377" s="108">
        <f t="shared" si="259"/>
        <v>0</v>
      </c>
      <c r="N377" s="108">
        <f t="shared" si="259"/>
        <v>0</v>
      </c>
      <c r="O377" s="109"/>
      <c r="P377" s="110">
        <f>SUM(P363:P376)</f>
        <v>0</v>
      </c>
      <c r="Q377" s="108">
        <f t="shared" ref="Q377" si="261">SUM(Q363:Q376)</f>
        <v>0</v>
      </c>
      <c r="AI377" s="50"/>
      <c r="AJ377" s="50"/>
    </row>
    <row r="378" spans="1:36" s="49" customFormat="1" ht="13" x14ac:dyDescent="0.3">
      <c r="A378" s="53"/>
      <c r="B378" s="75"/>
      <c r="C378" s="53"/>
      <c r="D378" s="70"/>
      <c r="E378" s="70"/>
      <c r="F378" s="70"/>
      <c r="G378" s="70"/>
      <c r="H378" s="70"/>
      <c r="I378" s="63"/>
      <c r="J378" s="48"/>
      <c r="K378" s="63"/>
      <c r="L378" s="63"/>
      <c r="M378" s="63"/>
      <c r="N378" s="63"/>
      <c r="P378" s="103"/>
      <c r="Q378" s="63"/>
      <c r="AI378" s="50"/>
      <c r="AJ378" s="50"/>
    </row>
    <row r="379" spans="1:36" s="49" customFormat="1" ht="13" x14ac:dyDescent="0.3">
      <c r="A379" s="56">
        <v>6500</v>
      </c>
      <c r="B379" s="57" t="s">
        <v>125</v>
      </c>
      <c r="C379" s="61"/>
      <c r="D379" s="70"/>
      <c r="E379" s="70"/>
      <c r="F379" s="70"/>
      <c r="G379" s="70"/>
      <c r="H379" s="70"/>
      <c r="I379" s="64"/>
      <c r="J379" s="48"/>
      <c r="K379" s="64"/>
      <c r="L379" s="64"/>
      <c r="M379" s="64"/>
      <c r="N379" s="64"/>
      <c r="P379" s="104"/>
      <c r="Q379" s="64"/>
      <c r="AI379" s="50"/>
      <c r="AJ379" s="50"/>
    </row>
    <row r="380" spans="1:36" s="49" customFormat="1" x14ac:dyDescent="0.25">
      <c r="A380" s="53">
        <v>6540</v>
      </c>
      <c r="B380" s="71" t="s">
        <v>156</v>
      </c>
      <c r="C380" s="53" t="s">
        <v>302</v>
      </c>
      <c r="D380" s="70"/>
      <c r="E380" s="70">
        <v>1</v>
      </c>
      <c r="F380" s="49">
        <v>1</v>
      </c>
      <c r="G380" s="93" t="s">
        <v>101</v>
      </c>
      <c r="H380" s="70"/>
      <c r="I380" s="64">
        <f t="shared" ref="I380:I385" si="262">E380*F380*H380</f>
        <v>0</v>
      </c>
      <c r="J380" s="48"/>
      <c r="K380" s="64">
        <f>SUMIF(order!C:C,A:A,order!G:G)</f>
        <v>0</v>
      </c>
      <c r="L380" s="64">
        <f>SUMIF(order!C:C,A:A,order!H:H)</f>
        <v>0</v>
      </c>
      <c r="M380" s="64">
        <f t="shared" ref="M380:M385" si="263">K:K+L:L</f>
        <v>0</v>
      </c>
      <c r="N380" s="64">
        <f t="shared" ref="N380:N385" si="264">I:I-M:M</f>
        <v>0</v>
      </c>
      <c r="P380" s="104">
        <f t="shared" ref="P380:P385" si="265">I:I</f>
        <v>0</v>
      </c>
      <c r="Q380" s="64">
        <f t="shared" ref="Q380:Q385" si="266">P:P-I:I</f>
        <v>0</v>
      </c>
      <c r="AI380" s="50"/>
      <c r="AJ380" s="50"/>
    </row>
    <row r="381" spans="1:36" s="49" customFormat="1" x14ac:dyDescent="0.25">
      <c r="A381" s="53" t="s">
        <v>276</v>
      </c>
      <c r="B381" s="71" t="s">
        <v>277</v>
      </c>
      <c r="C381" s="53" t="s">
        <v>302</v>
      </c>
      <c r="D381" s="70"/>
      <c r="E381" s="94">
        <v>5.0000000000000001E-3</v>
      </c>
      <c r="F381" s="49">
        <v>0</v>
      </c>
      <c r="G381" s="93" t="s">
        <v>101</v>
      </c>
      <c r="H381" s="82">
        <f>SUM(I7:I9,I31,I40)</f>
        <v>0</v>
      </c>
      <c r="I381" s="64">
        <f t="shared" si="262"/>
        <v>0</v>
      </c>
      <c r="J381" s="48"/>
      <c r="K381" s="64">
        <f>SUMIF(order!C:C,A:A,order!G:G)</f>
        <v>0</v>
      </c>
      <c r="L381" s="64">
        <f>SUMIF(order!C:C,A:A,order!H:H)</f>
        <v>0</v>
      </c>
      <c r="M381" s="64">
        <f t="shared" si="263"/>
        <v>0</v>
      </c>
      <c r="N381" s="64">
        <f t="shared" si="264"/>
        <v>0</v>
      </c>
      <c r="P381" s="104">
        <f t="shared" si="265"/>
        <v>0</v>
      </c>
      <c r="Q381" s="64">
        <f t="shared" si="266"/>
        <v>0</v>
      </c>
      <c r="AI381" s="50"/>
      <c r="AJ381" s="50"/>
    </row>
    <row r="382" spans="1:36" s="49" customFormat="1" x14ac:dyDescent="0.25">
      <c r="A382" s="53">
        <v>6561</v>
      </c>
      <c r="B382" s="71" t="s">
        <v>157</v>
      </c>
      <c r="C382" s="53" t="s">
        <v>302</v>
      </c>
      <c r="D382" s="70"/>
      <c r="E382" s="70">
        <v>1</v>
      </c>
      <c r="F382" s="49">
        <v>1</v>
      </c>
      <c r="G382" s="93" t="s">
        <v>101</v>
      </c>
      <c r="H382" s="70"/>
      <c r="I382" s="64">
        <f t="shared" si="262"/>
        <v>0</v>
      </c>
      <c r="J382" s="48"/>
      <c r="K382" s="64">
        <f>SUMIF(order!C:C,A:A,order!G:G)</f>
        <v>0</v>
      </c>
      <c r="L382" s="64">
        <f>SUMIF(order!C:C,A:A,order!H:H)</f>
        <v>0</v>
      </c>
      <c r="M382" s="64">
        <f t="shared" si="263"/>
        <v>0</v>
      </c>
      <c r="N382" s="64">
        <f t="shared" si="264"/>
        <v>0</v>
      </c>
      <c r="P382" s="104">
        <f t="shared" si="265"/>
        <v>0</v>
      </c>
      <c r="Q382" s="64">
        <f t="shared" si="266"/>
        <v>0</v>
      </c>
      <c r="AI382" s="50"/>
      <c r="AJ382" s="50"/>
    </row>
    <row r="383" spans="1:36" s="49" customFormat="1" x14ac:dyDescent="0.25">
      <c r="A383" s="53">
        <v>6564</v>
      </c>
      <c r="B383" s="71" t="s">
        <v>47</v>
      </c>
      <c r="C383" s="53" t="s">
        <v>302</v>
      </c>
      <c r="D383" s="70"/>
      <c r="E383" s="70">
        <v>1</v>
      </c>
      <c r="F383" s="49">
        <v>1</v>
      </c>
      <c r="G383" s="93" t="s">
        <v>101</v>
      </c>
      <c r="H383" s="70"/>
      <c r="I383" s="64">
        <f t="shared" si="262"/>
        <v>0</v>
      </c>
      <c r="J383" s="48"/>
      <c r="K383" s="64">
        <f>SUMIF(order!C:C,A:A,order!G:G)</f>
        <v>0</v>
      </c>
      <c r="L383" s="64">
        <f>SUMIF(order!C:C,A:A,order!H:H)</f>
        <v>0</v>
      </c>
      <c r="M383" s="64">
        <f t="shared" si="263"/>
        <v>0</v>
      </c>
      <c r="N383" s="64">
        <f t="shared" si="264"/>
        <v>0</v>
      </c>
      <c r="P383" s="104">
        <f t="shared" si="265"/>
        <v>0</v>
      </c>
      <c r="Q383" s="64">
        <f t="shared" si="266"/>
        <v>0</v>
      </c>
      <c r="AI383" s="50"/>
      <c r="AJ383" s="50"/>
    </row>
    <row r="384" spans="1:36" s="49" customFormat="1" x14ac:dyDescent="0.25">
      <c r="A384" s="53">
        <v>6566</v>
      </c>
      <c r="B384" s="71" t="s">
        <v>237</v>
      </c>
      <c r="C384" s="53" t="s">
        <v>302</v>
      </c>
      <c r="D384" s="70"/>
      <c r="E384" s="70">
        <v>1</v>
      </c>
      <c r="F384" s="49">
        <v>1</v>
      </c>
      <c r="G384" s="93" t="s">
        <v>101</v>
      </c>
      <c r="H384" s="70"/>
      <c r="I384" s="64">
        <f t="shared" si="262"/>
        <v>0</v>
      </c>
      <c r="J384" s="48"/>
      <c r="K384" s="64">
        <f>SUMIF(order!C:C,A:A,order!G:G)</f>
        <v>0</v>
      </c>
      <c r="L384" s="64">
        <f>SUMIF(order!C:C,A:A,order!H:H)</f>
        <v>0</v>
      </c>
      <c r="M384" s="64">
        <f t="shared" si="263"/>
        <v>0</v>
      </c>
      <c r="N384" s="64">
        <f t="shared" si="264"/>
        <v>0</v>
      </c>
      <c r="P384" s="104">
        <f t="shared" si="265"/>
        <v>0</v>
      </c>
      <c r="Q384" s="64">
        <f t="shared" si="266"/>
        <v>0</v>
      </c>
      <c r="AI384" s="50"/>
      <c r="AJ384" s="50"/>
    </row>
    <row r="385" spans="1:36" s="49" customFormat="1" x14ac:dyDescent="0.25">
      <c r="A385" s="73">
        <v>6567</v>
      </c>
      <c r="B385" s="71" t="s">
        <v>48</v>
      </c>
      <c r="C385" s="53" t="s">
        <v>302</v>
      </c>
      <c r="D385" s="70"/>
      <c r="E385" s="70">
        <v>1</v>
      </c>
      <c r="F385" s="49">
        <v>1</v>
      </c>
      <c r="G385" s="93" t="s">
        <v>101</v>
      </c>
      <c r="H385" s="70"/>
      <c r="I385" s="64">
        <f t="shared" si="262"/>
        <v>0</v>
      </c>
      <c r="J385" s="48"/>
      <c r="K385" s="64">
        <f>SUMIF(order!C:C,A:A,order!G:G)</f>
        <v>0</v>
      </c>
      <c r="L385" s="64">
        <f>SUMIF(order!C:C,A:A,order!H:H)</f>
        <v>0</v>
      </c>
      <c r="M385" s="64">
        <f t="shared" si="263"/>
        <v>0</v>
      </c>
      <c r="N385" s="64">
        <f t="shared" si="264"/>
        <v>0</v>
      </c>
      <c r="P385" s="104">
        <f t="shared" si="265"/>
        <v>0</v>
      </c>
      <c r="Q385" s="64">
        <f t="shared" si="266"/>
        <v>0</v>
      </c>
      <c r="AI385" s="50"/>
      <c r="AJ385" s="50"/>
    </row>
    <row r="386" spans="1:36" s="49" customFormat="1" ht="13" x14ac:dyDescent="0.3">
      <c r="A386" s="53"/>
      <c r="B386" s="75" t="s">
        <v>133</v>
      </c>
      <c r="C386" s="53"/>
      <c r="D386" s="70"/>
      <c r="E386" s="70"/>
      <c r="G386" s="90"/>
      <c r="H386" s="70"/>
      <c r="I386" s="108">
        <f t="shared" ref="I386:N386" si="267">SUM(I380:I385)</f>
        <v>0</v>
      </c>
      <c r="J386" s="108">
        <f t="shared" si="267"/>
        <v>0</v>
      </c>
      <c r="K386" s="108">
        <f t="shared" si="267"/>
        <v>0</v>
      </c>
      <c r="L386" s="108">
        <f t="shared" ref="L386" si="268">SUM(L380:L385)</f>
        <v>0</v>
      </c>
      <c r="M386" s="108">
        <f t="shared" si="267"/>
        <v>0</v>
      </c>
      <c r="N386" s="108">
        <f t="shared" si="267"/>
        <v>0</v>
      </c>
      <c r="O386" s="109"/>
      <c r="P386" s="110">
        <f>SUM(P380:P385)</f>
        <v>0</v>
      </c>
      <c r="Q386" s="108">
        <f t="shared" ref="Q386" si="269">SUM(Q380:Q385)</f>
        <v>0</v>
      </c>
      <c r="AI386" s="50"/>
      <c r="AJ386" s="50"/>
    </row>
    <row r="387" spans="1:36" s="49" customFormat="1" x14ac:dyDescent="0.25">
      <c r="A387" s="50"/>
      <c r="B387" s="71"/>
      <c r="C387" s="50"/>
      <c r="D387" s="70"/>
      <c r="E387" s="70"/>
      <c r="G387" s="93"/>
      <c r="H387" s="70"/>
      <c r="I387" s="64"/>
      <c r="J387" s="48"/>
      <c r="K387" s="64"/>
      <c r="L387" s="64"/>
      <c r="M387" s="64"/>
      <c r="N387" s="64"/>
      <c r="P387" s="104"/>
      <c r="Q387" s="64"/>
      <c r="AI387" s="50"/>
      <c r="AJ387" s="50"/>
    </row>
    <row r="388" spans="1:36" s="49" customFormat="1" ht="13" x14ac:dyDescent="0.3">
      <c r="A388" s="56">
        <v>6600</v>
      </c>
      <c r="B388" s="57" t="s">
        <v>126</v>
      </c>
      <c r="C388" s="61"/>
      <c r="D388" s="70"/>
      <c r="E388" s="70"/>
      <c r="G388" s="93"/>
      <c r="H388" s="70"/>
      <c r="I388" s="64"/>
      <c r="J388" s="48"/>
      <c r="K388" s="64"/>
      <c r="L388" s="64"/>
      <c r="M388" s="64"/>
      <c r="N388" s="64"/>
      <c r="P388" s="104"/>
      <c r="Q388" s="64"/>
      <c r="AI388" s="50"/>
      <c r="AJ388" s="50"/>
    </row>
    <row r="389" spans="1:36" s="49" customFormat="1" x14ac:dyDescent="0.25">
      <c r="A389" s="73">
        <v>6641</v>
      </c>
      <c r="B389" s="71" t="s">
        <v>193</v>
      </c>
      <c r="C389" s="53" t="s">
        <v>302</v>
      </c>
      <c r="D389" s="70"/>
      <c r="E389" s="70">
        <v>1</v>
      </c>
      <c r="F389" s="49">
        <v>1</v>
      </c>
      <c r="G389" s="90" t="s">
        <v>101</v>
      </c>
      <c r="H389" s="70"/>
      <c r="I389" s="64">
        <f t="shared" ref="I389:I391" si="270">E389*F389*H389</f>
        <v>0</v>
      </c>
      <c r="J389" s="48"/>
      <c r="K389" s="64">
        <f>SUMIF(order!C:C,A:A,order!G:G)</f>
        <v>0</v>
      </c>
      <c r="L389" s="64">
        <f>SUMIF(order!C:C,A:A,order!H:H)</f>
        <v>0</v>
      </c>
      <c r="M389" s="64">
        <f>K:K+L:L</f>
        <v>0</v>
      </c>
      <c r="N389" s="64">
        <f>I:I-M:M</f>
        <v>0</v>
      </c>
      <c r="P389" s="104">
        <f>I:I</f>
        <v>0</v>
      </c>
      <c r="Q389" s="64">
        <f>P:P-I:I</f>
        <v>0</v>
      </c>
      <c r="AI389" s="50"/>
      <c r="AJ389" s="50"/>
    </row>
    <row r="390" spans="1:36" s="49" customFormat="1" x14ac:dyDescent="0.25">
      <c r="A390" s="53">
        <v>6663</v>
      </c>
      <c r="B390" s="71" t="s">
        <v>45</v>
      </c>
      <c r="C390" s="53" t="s">
        <v>302</v>
      </c>
      <c r="D390" s="70"/>
      <c r="E390" s="70">
        <v>1</v>
      </c>
      <c r="F390" s="49">
        <v>1</v>
      </c>
      <c r="G390" s="90" t="s">
        <v>101</v>
      </c>
      <c r="H390" s="70"/>
      <c r="I390" s="64">
        <f>E390*F390*H390</f>
        <v>0</v>
      </c>
      <c r="J390" s="48"/>
      <c r="K390" s="64">
        <f>SUMIF(order!C:C,A:A,order!G:G)</f>
        <v>0</v>
      </c>
      <c r="L390" s="64">
        <f>SUMIF(order!C:C,A:A,order!H:H)</f>
        <v>0</v>
      </c>
      <c r="M390" s="64">
        <f>K:K+L:L</f>
        <v>0</v>
      </c>
      <c r="N390" s="64">
        <f>I:I-M:M</f>
        <v>0</v>
      </c>
      <c r="P390" s="104">
        <f>I:I</f>
        <v>0</v>
      </c>
      <c r="Q390" s="64">
        <f>P:P-I:I</f>
        <v>0</v>
      </c>
      <c r="AI390" s="50"/>
      <c r="AJ390" s="50"/>
    </row>
    <row r="391" spans="1:36" s="49" customFormat="1" x14ac:dyDescent="0.25">
      <c r="A391" s="53">
        <v>6690</v>
      </c>
      <c r="B391" s="71" t="s">
        <v>46</v>
      </c>
      <c r="C391" s="53" t="s">
        <v>302</v>
      </c>
      <c r="D391" s="70"/>
      <c r="E391" s="70">
        <v>1</v>
      </c>
      <c r="F391" s="49">
        <v>1</v>
      </c>
      <c r="G391" s="90" t="s">
        <v>101</v>
      </c>
      <c r="H391" s="70"/>
      <c r="I391" s="64">
        <f t="shared" si="270"/>
        <v>0</v>
      </c>
      <c r="J391" s="48"/>
      <c r="K391" s="64">
        <f>SUMIF(order!C:C,A:A,order!G:G)</f>
        <v>0</v>
      </c>
      <c r="L391" s="64">
        <f>SUMIF(order!C:C,A:A,order!H:H)</f>
        <v>0</v>
      </c>
      <c r="M391" s="64">
        <f>K:K+L:L</f>
        <v>0</v>
      </c>
      <c r="N391" s="64">
        <f>I:I-M:M</f>
        <v>0</v>
      </c>
      <c r="P391" s="104">
        <f>I:I</f>
        <v>0</v>
      </c>
      <c r="Q391" s="64">
        <f>P:P-I:I</f>
        <v>0</v>
      </c>
      <c r="AI391" s="50"/>
      <c r="AJ391" s="50"/>
    </row>
    <row r="392" spans="1:36" s="49" customFormat="1" ht="13" x14ac:dyDescent="0.3">
      <c r="A392" s="53"/>
      <c r="B392" s="75" t="s">
        <v>133</v>
      </c>
      <c r="C392" s="53"/>
      <c r="D392" s="70"/>
      <c r="E392" s="70"/>
      <c r="G392" s="90"/>
      <c r="H392" s="70"/>
      <c r="I392" s="108">
        <f t="shared" ref="I392:N392" si="271">SUM(I389:I391)</f>
        <v>0</v>
      </c>
      <c r="J392" s="108">
        <f t="shared" si="271"/>
        <v>0</v>
      </c>
      <c r="K392" s="108">
        <f t="shared" si="271"/>
        <v>0</v>
      </c>
      <c r="L392" s="108">
        <f t="shared" ref="L392" si="272">SUM(L389:L391)</f>
        <v>0</v>
      </c>
      <c r="M392" s="108">
        <f t="shared" si="271"/>
        <v>0</v>
      </c>
      <c r="N392" s="108">
        <f t="shared" si="271"/>
        <v>0</v>
      </c>
      <c r="O392" s="109"/>
      <c r="P392" s="110">
        <f>SUM(P389:P391)</f>
        <v>0</v>
      </c>
      <c r="Q392" s="108">
        <f t="shared" ref="Q392" si="273">SUM(Q389:Q391)</f>
        <v>0</v>
      </c>
      <c r="AI392" s="50"/>
      <c r="AJ392" s="50"/>
    </row>
    <row r="393" spans="1:36" s="49" customFormat="1" ht="13" x14ac:dyDescent="0.3">
      <c r="A393" s="53"/>
      <c r="B393" s="75"/>
      <c r="C393" s="53"/>
      <c r="D393" s="70"/>
      <c r="E393" s="70"/>
      <c r="G393" s="92"/>
      <c r="H393" s="70"/>
      <c r="I393" s="59"/>
      <c r="J393" s="48"/>
      <c r="K393" s="59"/>
      <c r="L393" s="59"/>
      <c r="M393" s="59"/>
      <c r="N393" s="59"/>
      <c r="P393" s="101"/>
      <c r="Q393" s="59"/>
      <c r="AI393" s="50"/>
      <c r="AJ393" s="50"/>
    </row>
    <row r="394" spans="1:36" s="49" customFormat="1" ht="13" x14ac:dyDescent="0.3">
      <c r="A394" s="56">
        <v>6700</v>
      </c>
      <c r="B394" s="57" t="s">
        <v>226</v>
      </c>
      <c r="C394" s="61"/>
      <c r="D394" s="70"/>
      <c r="E394" s="70"/>
      <c r="G394" s="92"/>
      <c r="H394" s="70"/>
      <c r="I394" s="59"/>
      <c r="J394" s="48"/>
      <c r="K394" s="59"/>
      <c r="L394" s="59"/>
      <c r="M394" s="59"/>
      <c r="N394" s="59"/>
      <c r="P394" s="101"/>
      <c r="Q394" s="59"/>
      <c r="AI394" s="50"/>
      <c r="AJ394" s="50"/>
    </row>
    <row r="395" spans="1:36" s="49" customFormat="1" x14ac:dyDescent="0.25">
      <c r="A395" s="53">
        <v>6701</v>
      </c>
      <c r="B395" s="71" t="s">
        <v>227</v>
      </c>
      <c r="C395" s="53" t="s">
        <v>302</v>
      </c>
      <c r="D395" s="70"/>
      <c r="E395" s="70">
        <v>1</v>
      </c>
      <c r="F395" s="49">
        <v>1</v>
      </c>
      <c r="G395" s="90" t="s">
        <v>101</v>
      </c>
      <c r="H395" s="70"/>
      <c r="I395" s="64">
        <f>E395*F395*H395</f>
        <v>0</v>
      </c>
      <c r="J395" s="48"/>
      <c r="K395" s="64">
        <f>SUMIF(order!C:C,A:A,order!G:G)</f>
        <v>0</v>
      </c>
      <c r="L395" s="64">
        <f>SUMIF(order!C:C,A:A,order!H:H)</f>
        <v>0</v>
      </c>
      <c r="M395" s="64">
        <f>K:K+L:L</f>
        <v>0</v>
      </c>
      <c r="N395" s="64">
        <f>I:I-M:M</f>
        <v>0</v>
      </c>
      <c r="P395" s="104">
        <f>I:I</f>
        <v>0</v>
      </c>
      <c r="Q395" s="64">
        <f>P:P-I:I</f>
        <v>0</v>
      </c>
      <c r="AI395" s="50"/>
      <c r="AJ395" s="50"/>
    </row>
    <row r="396" spans="1:36" s="49" customFormat="1" x14ac:dyDescent="0.25">
      <c r="A396" s="53">
        <v>6702</v>
      </c>
      <c r="B396" s="71" t="s">
        <v>228</v>
      </c>
      <c r="C396" s="53" t="s">
        <v>302</v>
      </c>
      <c r="D396" s="70"/>
      <c r="E396" s="70">
        <v>1</v>
      </c>
      <c r="F396" s="49">
        <v>1</v>
      </c>
      <c r="G396" s="90" t="s">
        <v>101</v>
      </c>
      <c r="H396" s="70"/>
      <c r="I396" s="64">
        <f>E396*F396*H396</f>
        <v>0</v>
      </c>
      <c r="J396" s="48"/>
      <c r="K396" s="64">
        <f>SUMIF(order!C:C,A:A,order!G:G)</f>
        <v>0</v>
      </c>
      <c r="L396" s="64">
        <f>SUMIF(order!C:C,A:A,order!H:H)</f>
        <v>0</v>
      </c>
      <c r="M396" s="64">
        <f>K:K+L:L</f>
        <v>0</v>
      </c>
      <c r="N396" s="64">
        <f>I:I-M:M</f>
        <v>0</v>
      </c>
      <c r="P396" s="104">
        <f>I:I</f>
        <v>0</v>
      </c>
      <c r="Q396" s="64">
        <f>P:P-I:I</f>
        <v>0</v>
      </c>
      <c r="AI396" s="50"/>
      <c r="AJ396" s="50"/>
    </row>
    <row r="397" spans="1:36" s="49" customFormat="1" x14ac:dyDescent="0.25">
      <c r="A397" s="53">
        <v>6704</v>
      </c>
      <c r="B397" s="71" t="s">
        <v>229</v>
      </c>
      <c r="C397" s="53" t="s">
        <v>302</v>
      </c>
      <c r="D397" s="70"/>
      <c r="E397" s="70">
        <v>1</v>
      </c>
      <c r="F397" s="49">
        <v>1</v>
      </c>
      <c r="G397" s="90" t="s">
        <v>101</v>
      </c>
      <c r="H397" s="70"/>
      <c r="I397" s="64">
        <f>E397*F397*H397</f>
        <v>0</v>
      </c>
      <c r="J397" s="48"/>
      <c r="K397" s="64">
        <f>SUMIF(order!C:C,A:A,order!G:G)</f>
        <v>0</v>
      </c>
      <c r="L397" s="64">
        <f>SUMIF(order!C:C,A:A,order!H:H)</f>
        <v>0</v>
      </c>
      <c r="M397" s="64">
        <f>K:K+L:L</f>
        <v>0</v>
      </c>
      <c r="N397" s="64">
        <f>I:I-M:M</f>
        <v>0</v>
      </c>
      <c r="P397" s="104">
        <f>I:I</f>
        <v>0</v>
      </c>
      <c r="Q397" s="64">
        <f>P:P-I:I</f>
        <v>0</v>
      </c>
      <c r="AI397" s="50"/>
      <c r="AJ397" s="50"/>
    </row>
    <row r="398" spans="1:36" s="49" customFormat="1" ht="13" x14ac:dyDescent="0.3">
      <c r="A398" s="53"/>
      <c r="B398" s="75" t="s">
        <v>133</v>
      </c>
      <c r="C398" s="53"/>
      <c r="D398" s="70"/>
      <c r="E398" s="70"/>
      <c r="G398" s="90"/>
      <c r="H398" s="70"/>
      <c r="I398" s="108">
        <f t="shared" ref="I398:L398" si="274">SUM(I395:I397)</f>
        <v>0</v>
      </c>
      <c r="J398" s="108">
        <f t="shared" ref="J398:K398" si="275">SUM(J395:J397)</f>
        <v>0</v>
      </c>
      <c r="K398" s="108">
        <f t="shared" si="275"/>
        <v>0</v>
      </c>
      <c r="L398" s="108">
        <f t="shared" si="274"/>
        <v>0</v>
      </c>
      <c r="M398" s="108">
        <f t="shared" ref="M398:N398" si="276">SUM(M395:M397)</f>
        <v>0</v>
      </c>
      <c r="N398" s="108">
        <f t="shared" si="276"/>
        <v>0</v>
      </c>
      <c r="O398" s="109"/>
      <c r="P398" s="110">
        <f t="shared" ref="P398:Q398" si="277">SUM(P395:P397)</f>
        <v>0</v>
      </c>
      <c r="Q398" s="108">
        <f t="shared" si="277"/>
        <v>0</v>
      </c>
      <c r="AI398" s="50"/>
      <c r="AJ398" s="50"/>
    </row>
    <row r="399" spans="1:36" s="49" customFormat="1" ht="13" x14ac:dyDescent="0.3">
      <c r="A399" s="53"/>
      <c r="B399" s="75"/>
      <c r="C399" s="53"/>
      <c r="D399" s="70"/>
      <c r="E399" s="70"/>
      <c r="G399" s="92"/>
      <c r="H399" s="70"/>
      <c r="I399" s="59"/>
      <c r="J399" s="48"/>
      <c r="K399" s="59"/>
      <c r="L399" s="59"/>
      <c r="M399" s="59"/>
      <c r="N399" s="59"/>
      <c r="P399" s="101"/>
      <c r="Q399" s="59"/>
      <c r="AI399" s="50"/>
      <c r="AJ399" s="50"/>
    </row>
    <row r="400" spans="1:36" s="49" customFormat="1" ht="13" x14ac:dyDescent="0.3">
      <c r="A400" s="56">
        <v>7000</v>
      </c>
      <c r="B400" s="57" t="s">
        <v>136</v>
      </c>
      <c r="C400" s="61"/>
      <c r="D400" s="70"/>
      <c r="E400" s="70"/>
      <c r="G400" s="90"/>
      <c r="H400" s="70"/>
      <c r="I400" s="59"/>
      <c r="J400" s="48"/>
      <c r="K400" s="59"/>
      <c r="L400" s="59"/>
      <c r="M400" s="59"/>
      <c r="N400" s="59"/>
      <c r="P400" s="101"/>
      <c r="Q400" s="59"/>
      <c r="AI400" s="50"/>
      <c r="AJ400" s="50"/>
    </row>
    <row r="401" spans="1:36" s="49" customFormat="1" x14ac:dyDescent="0.25">
      <c r="A401" s="53">
        <v>7002</v>
      </c>
      <c r="B401" s="71" t="s">
        <v>238</v>
      </c>
      <c r="C401" s="53" t="s">
        <v>312</v>
      </c>
      <c r="D401" s="70"/>
      <c r="E401" s="95">
        <v>7.4999999999999997E-2</v>
      </c>
      <c r="F401" s="49">
        <v>1</v>
      </c>
      <c r="G401" s="90" t="s">
        <v>101</v>
      </c>
      <c r="H401" s="82">
        <f>+I49</f>
        <v>0</v>
      </c>
      <c r="I401" s="64">
        <f>E401*F401*H401</f>
        <v>0</v>
      </c>
      <c r="J401" s="48"/>
      <c r="K401" s="64">
        <f>SUMIF(order!C:C,A:A,order!G:G)</f>
        <v>0</v>
      </c>
      <c r="L401" s="64">
        <f>SUMIF(order!C:C,A:A,order!H:H)</f>
        <v>0</v>
      </c>
      <c r="M401" s="64">
        <f>K:K+L:L</f>
        <v>0</v>
      </c>
      <c r="N401" s="64">
        <f>I:I-M:M</f>
        <v>0</v>
      </c>
      <c r="P401" s="104">
        <f>I:I</f>
        <v>0</v>
      </c>
      <c r="Q401" s="64">
        <f>P:P-I:I</f>
        <v>0</v>
      </c>
      <c r="AI401" s="50"/>
      <c r="AJ401" s="50"/>
    </row>
    <row r="402" spans="1:36" s="49" customFormat="1" x14ac:dyDescent="0.25">
      <c r="A402" s="53">
        <v>7003</v>
      </c>
      <c r="B402" s="71" t="s">
        <v>239</v>
      </c>
      <c r="C402" s="53" t="s">
        <v>310</v>
      </c>
      <c r="D402" s="76" t="s">
        <v>809</v>
      </c>
      <c r="E402" s="95">
        <v>7.4999999999999997E-2</v>
      </c>
      <c r="F402" s="49">
        <v>1</v>
      </c>
      <c r="G402" s="90" t="s">
        <v>101</v>
      </c>
      <c r="H402" s="82">
        <f>+I49</f>
        <v>0</v>
      </c>
      <c r="I402" s="64">
        <f>E402*F402*H402</f>
        <v>0</v>
      </c>
      <c r="J402" s="48"/>
      <c r="K402" s="64">
        <f>SUMIF(order!C:C,A:A,order!G:G)</f>
        <v>0</v>
      </c>
      <c r="L402" s="64">
        <f>SUMIF(order!C:C,A:A,order!H:H)</f>
        <v>0</v>
      </c>
      <c r="M402" s="64">
        <f>K:K+L:L</f>
        <v>0</v>
      </c>
      <c r="N402" s="64">
        <f>I:I-M:M</f>
        <v>0</v>
      </c>
      <c r="P402" s="104">
        <f>I:I</f>
        <v>0</v>
      </c>
      <c r="Q402" s="64">
        <f>P:P-I:I</f>
        <v>0</v>
      </c>
      <c r="AI402" s="50"/>
      <c r="AJ402" s="50"/>
    </row>
    <row r="403" spans="1:36" s="49" customFormat="1" x14ac:dyDescent="0.25">
      <c r="A403" s="53" t="s">
        <v>275</v>
      </c>
      <c r="B403" s="71" t="s">
        <v>274</v>
      </c>
      <c r="C403" s="53" t="s">
        <v>312</v>
      </c>
      <c r="D403" s="76"/>
      <c r="E403" s="95">
        <v>0.17499999999999999</v>
      </c>
      <c r="F403" s="49">
        <v>0</v>
      </c>
      <c r="G403" s="90" t="s">
        <v>101</v>
      </c>
      <c r="H403" s="82">
        <f>MIN(regisseur*1,10000/E403)</f>
        <v>0</v>
      </c>
      <c r="I403" s="64">
        <f>E403*F403*H403</f>
        <v>0</v>
      </c>
      <c r="J403" s="48"/>
      <c r="K403" s="64">
        <f>SUMIF(order!C:C,A:A,order!G:G)</f>
        <v>0</v>
      </c>
      <c r="L403" s="64">
        <f>SUMIF(order!C:C,A:A,order!H:H)</f>
        <v>0</v>
      </c>
      <c r="M403" s="64">
        <f>K:K+L:L</f>
        <v>0</v>
      </c>
      <c r="N403" s="64">
        <f>I:I-M:M</f>
        <v>0</v>
      </c>
      <c r="P403" s="104">
        <f>I:I</f>
        <v>0</v>
      </c>
      <c r="Q403" s="64">
        <f>P:P-I:I</f>
        <v>0</v>
      </c>
      <c r="AI403" s="50"/>
      <c r="AJ403" s="50"/>
    </row>
    <row r="404" spans="1:36" s="49" customFormat="1" ht="13" x14ac:dyDescent="0.3">
      <c r="A404" s="53"/>
      <c r="B404" s="75" t="s">
        <v>133</v>
      </c>
      <c r="C404" s="53"/>
      <c r="D404" s="70"/>
      <c r="E404" s="70"/>
      <c r="G404" s="90"/>
      <c r="H404" s="70"/>
      <c r="I404" s="108">
        <f t="shared" ref="I404:N404" si="278">SUM(I401:I403)</f>
        <v>0</v>
      </c>
      <c r="J404" s="108">
        <f t="shared" si="278"/>
        <v>0</v>
      </c>
      <c r="K404" s="108">
        <f t="shared" si="278"/>
        <v>0</v>
      </c>
      <c r="L404" s="108">
        <f t="shared" ref="L404" si="279">SUM(L401:L403)</f>
        <v>0</v>
      </c>
      <c r="M404" s="108">
        <f t="shared" si="278"/>
        <v>0</v>
      </c>
      <c r="N404" s="108">
        <f t="shared" si="278"/>
        <v>0</v>
      </c>
      <c r="O404" s="109"/>
      <c r="P404" s="110">
        <f>SUM(P401:P403)</f>
        <v>0</v>
      </c>
      <c r="Q404" s="108">
        <f t="shared" ref="Q404" si="280">SUM(Q401:Q403)</f>
        <v>0</v>
      </c>
      <c r="AI404" s="50"/>
      <c r="AJ404" s="50"/>
    </row>
    <row r="405" spans="1:36" s="49" customFormat="1" x14ac:dyDescent="0.25">
      <c r="A405" s="50"/>
      <c r="B405" s="71"/>
      <c r="C405" s="96"/>
      <c r="D405" s="70"/>
      <c r="E405" s="70"/>
      <c r="H405" s="82"/>
      <c r="I405" s="64"/>
      <c r="J405" s="48"/>
      <c r="K405" s="64"/>
      <c r="L405" s="64"/>
      <c r="M405" s="64"/>
      <c r="N405" s="64"/>
      <c r="P405" s="104"/>
      <c r="Q405" s="64"/>
      <c r="AI405" s="50"/>
      <c r="AJ405" s="50"/>
    </row>
    <row r="406" spans="1:36" s="49" customFormat="1" ht="13" x14ac:dyDescent="0.3">
      <c r="A406" s="56">
        <v>7100</v>
      </c>
      <c r="B406" s="57" t="s">
        <v>137</v>
      </c>
      <c r="C406" s="53" t="s">
        <v>308</v>
      </c>
      <c r="D406" s="76" t="s">
        <v>810</v>
      </c>
      <c r="E406" s="95">
        <v>0.1</v>
      </c>
      <c r="F406" s="49">
        <v>1</v>
      </c>
      <c r="G406" s="90" t="s">
        <v>101</v>
      </c>
      <c r="H406" s="82">
        <f>+I49-I4-I5</f>
        <v>0</v>
      </c>
      <c r="I406" s="64">
        <f>E406*F406*H406</f>
        <v>0</v>
      </c>
      <c r="J406" s="48"/>
      <c r="K406" s="64">
        <f>SUMIF(order!C:C,A:A,order!G:G)</f>
        <v>0</v>
      </c>
      <c r="L406" s="64">
        <f>SUMIF(order!C:C,A:A,order!H:H)</f>
        <v>0</v>
      </c>
      <c r="M406" s="64">
        <f>K:K+L:L</f>
        <v>0</v>
      </c>
      <c r="N406" s="64">
        <f>I:I-M:M</f>
        <v>0</v>
      </c>
      <c r="P406" s="104">
        <f>I:I</f>
        <v>0</v>
      </c>
      <c r="Q406" s="64">
        <f>P:P-I:I</f>
        <v>0</v>
      </c>
      <c r="AI406" s="50"/>
      <c r="AJ406" s="50"/>
    </row>
    <row r="407" spans="1:36" s="49" customFormat="1" ht="13" x14ac:dyDescent="0.3">
      <c r="A407" s="53"/>
      <c r="B407" s="75" t="s">
        <v>133</v>
      </c>
      <c r="C407" s="53"/>
      <c r="D407" s="70"/>
      <c r="E407" s="70"/>
      <c r="G407" s="90"/>
      <c r="H407" s="70"/>
      <c r="I407" s="108">
        <f t="shared" ref="I407:N407" si="281">SUM(I406)</f>
        <v>0</v>
      </c>
      <c r="J407" s="108">
        <f t="shared" si="281"/>
        <v>0</v>
      </c>
      <c r="K407" s="108">
        <f t="shared" si="281"/>
        <v>0</v>
      </c>
      <c r="L407" s="108">
        <f t="shared" si="281"/>
        <v>0</v>
      </c>
      <c r="M407" s="108">
        <f t="shared" si="281"/>
        <v>0</v>
      </c>
      <c r="N407" s="108">
        <f t="shared" si="281"/>
        <v>0</v>
      </c>
      <c r="O407" s="109"/>
      <c r="P407" s="110">
        <f>SUM(P406)</f>
        <v>0</v>
      </c>
      <c r="Q407" s="108">
        <f t="shared" ref="Q407" si="282">SUM(Q406)</f>
        <v>0</v>
      </c>
      <c r="AI407" s="50"/>
      <c r="AJ407" s="50"/>
    </row>
    <row r="408" spans="1:36" s="49" customFormat="1" ht="13" x14ac:dyDescent="0.3">
      <c r="A408" s="53"/>
      <c r="B408" s="75"/>
      <c r="C408" s="96"/>
      <c r="D408" s="70"/>
      <c r="I408" s="59"/>
      <c r="J408" s="97"/>
      <c r="K408" s="59"/>
      <c r="L408" s="59"/>
      <c r="M408" s="59"/>
      <c r="N408" s="59"/>
      <c r="P408" s="101"/>
      <c r="Q408" s="59"/>
      <c r="AI408" s="50"/>
      <c r="AJ408" s="50"/>
    </row>
    <row r="409" spans="1:36" s="49" customFormat="1" x14ac:dyDescent="0.25">
      <c r="A409" s="50"/>
      <c r="B409" s="71"/>
      <c r="C409" s="96"/>
      <c r="D409" s="70"/>
      <c r="I409" s="64"/>
      <c r="J409" s="48"/>
      <c r="K409" s="64"/>
      <c r="L409" s="64"/>
      <c r="M409" s="64"/>
      <c r="N409" s="64"/>
      <c r="P409" s="104"/>
      <c r="Q409" s="64"/>
      <c r="AI409" s="50"/>
      <c r="AJ409" s="50"/>
    </row>
    <row r="410" spans="1:36" s="49" customFormat="1" x14ac:dyDescent="0.25">
      <c r="A410" s="50"/>
      <c r="B410" s="71" t="s">
        <v>242</v>
      </c>
      <c r="C410" s="96"/>
      <c r="D410" s="70"/>
      <c r="I410" s="64">
        <f t="shared" ref="I410:N410" si="283">I80+I91+I97+I106+I126+I134</f>
        <v>0</v>
      </c>
      <c r="J410" s="48">
        <f t="shared" si="283"/>
        <v>0</v>
      </c>
      <c r="K410" s="64">
        <f t="shared" si="283"/>
        <v>0</v>
      </c>
      <c r="L410" s="64">
        <f t="shared" si="283"/>
        <v>0</v>
      </c>
      <c r="M410" s="64">
        <f t="shared" si="283"/>
        <v>0</v>
      </c>
      <c r="N410" s="64">
        <f t="shared" si="283"/>
        <v>0</v>
      </c>
      <c r="P410" s="104">
        <f>P80+P91+P97+P106+P126+P134</f>
        <v>0</v>
      </c>
      <c r="Q410" s="64">
        <f>Q80+Q91+Q97+Q106+Q126+Q134</f>
        <v>0</v>
      </c>
      <c r="AI410" s="50"/>
      <c r="AJ410" s="50"/>
    </row>
    <row r="411" spans="1:36" s="49" customFormat="1" x14ac:dyDescent="0.25">
      <c r="A411" s="50"/>
      <c r="B411" s="71" t="s">
        <v>138</v>
      </c>
      <c r="C411" s="96"/>
      <c r="D411" s="70"/>
      <c r="I411" s="64">
        <f t="shared" ref="I411:N411" si="284">I308+I297+I291+I279+I273+I262+I250+I241+I232+I219+I205+I197+I190+I186+I181+I171+I163+I153+I147</f>
        <v>0</v>
      </c>
      <c r="J411" s="48">
        <f>J308+J297+J291+J279+J273+J262+J250+J241+J232+J219+J205+J197+J190+J186+J181+J171+J163+J153+J147</f>
        <v>0</v>
      </c>
      <c r="K411" s="64">
        <f t="shared" si="284"/>
        <v>0</v>
      </c>
      <c r="L411" s="64">
        <f t="shared" si="284"/>
        <v>0</v>
      </c>
      <c r="M411" s="64">
        <f t="shared" si="284"/>
        <v>0</v>
      </c>
      <c r="N411" s="64">
        <f t="shared" si="284"/>
        <v>0</v>
      </c>
      <c r="P411" s="104">
        <f>P308+P297+P291+P279+P273+P262+P250+P241+P232+P219+P205+P197+P190+P186+P181+P171+P163+P153+P147</f>
        <v>0</v>
      </c>
      <c r="Q411" s="64">
        <f>Q308+Q297+Q291+Q279+Q273+Q262+Q250+Q241+Q232+Q219+Q205+Q197+Q190+Q186+Q181+Q171+Q163+Q153+Q147</f>
        <v>0</v>
      </c>
      <c r="AI411" s="50"/>
      <c r="AJ411" s="50"/>
    </row>
    <row r="412" spans="1:36" s="49" customFormat="1" x14ac:dyDescent="0.25">
      <c r="A412" s="50"/>
      <c r="B412" s="71" t="s">
        <v>134</v>
      </c>
      <c r="C412" s="96"/>
      <c r="D412" s="70"/>
      <c r="I412" s="64">
        <f t="shared" ref="I412:L412" si="285">I360+I355+I344+I327+I320+I312</f>
        <v>0</v>
      </c>
      <c r="J412" s="48">
        <f t="shared" si="285"/>
        <v>0</v>
      </c>
      <c r="K412" s="64">
        <f>K360+K355+K344+K327+K320+K312</f>
        <v>0</v>
      </c>
      <c r="L412" s="64">
        <f t="shared" si="285"/>
        <v>0</v>
      </c>
      <c r="M412" s="64">
        <f t="shared" ref="M412:N412" si="286">M360+M355+M344+M327+M320+M312</f>
        <v>0</v>
      </c>
      <c r="N412" s="64">
        <f t="shared" si="286"/>
        <v>0</v>
      </c>
      <c r="P412" s="104">
        <f>P360+P355+P344+P327+P320+P312</f>
        <v>0</v>
      </c>
      <c r="Q412" s="64">
        <f t="shared" ref="Q412" si="287">Q360+Q355+Q344+Q327+Q320+Q312</f>
        <v>0</v>
      </c>
      <c r="AI412" s="50"/>
      <c r="AJ412" s="50"/>
    </row>
    <row r="413" spans="1:36" s="49" customFormat="1" x14ac:dyDescent="0.25">
      <c r="A413" s="50"/>
      <c r="B413" s="71" t="s">
        <v>188</v>
      </c>
      <c r="C413" s="96"/>
      <c r="D413" s="70"/>
      <c r="I413" s="64">
        <f t="shared" ref="I413:L413" si="288">I404+I392+I386+I377+I398</f>
        <v>0</v>
      </c>
      <c r="J413" s="48">
        <f t="shared" si="288"/>
        <v>0</v>
      </c>
      <c r="K413" s="64">
        <f>K404+K392+K386+K377+K398</f>
        <v>0</v>
      </c>
      <c r="L413" s="64">
        <f t="shared" si="288"/>
        <v>0</v>
      </c>
      <c r="M413" s="64">
        <f t="shared" ref="M413:N413" si="289">M404+M392+M386+M377+M398</f>
        <v>0</v>
      </c>
      <c r="N413" s="64">
        <f t="shared" si="289"/>
        <v>0</v>
      </c>
      <c r="P413" s="104">
        <f>P404+P392+P386+P377+P398</f>
        <v>0</v>
      </c>
      <c r="Q413" s="64">
        <f t="shared" ref="Q413" si="290">Q404+Q392+Q386+Q377+Q398</f>
        <v>0</v>
      </c>
      <c r="AI413" s="50"/>
      <c r="AJ413" s="50"/>
    </row>
    <row r="414" spans="1:36" s="49" customFormat="1" x14ac:dyDescent="0.25">
      <c r="A414" s="50"/>
      <c r="B414" s="71" t="s">
        <v>243</v>
      </c>
      <c r="C414" s="96"/>
      <c r="D414" s="70"/>
      <c r="I414" s="77">
        <f t="shared" ref="I414:L414" si="291">I407</f>
        <v>0</v>
      </c>
      <c r="J414" s="98">
        <f t="shared" si="291"/>
        <v>0</v>
      </c>
      <c r="K414" s="77">
        <f t="shared" ref="K414" si="292">K407</f>
        <v>0</v>
      </c>
      <c r="L414" s="77">
        <f t="shared" si="291"/>
        <v>0</v>
      </c>
      <c r="M414" s="77">
        <f t="shared" ref="M414:N414" si="293">M407</f>
        <v>0</v>
      </c>
      <c r="N414" s="77">
        <f t="shared" si="293"/>
        <v>0</v>
      </c>
      <c r="P414" s="107">
        <f>P407</f>
        <v>0</v>
      </c>
      <c r="Q414" s="77">
        <f t="shared" ref="Q414" si="294">Q407</f>
        <v>0</v>
      </c>
      <c r="AI414" s="50"/>
      <c r="AJ414" s="50"/>
    </row>
    <row r="415" spans="1:36" s="49" customFormat="1" x14ac:dyDescent="0.25">
      <c r="A415" s="50"/>
      <c r="B415" s="71" t="s">
        <v>135</v>
      </c>
      <c r="C415" s="96"/>
      <c r="D415" s="70"/>
      <c r="I415" s="64">
        <f t="shared" ref="I415" si="295">SUM(I410:I414)</f>
        <v>0</v>
      </c>
      <c r="J415" s="48">
        <f t="shared" ref="J415:K415" si="296">SUM(J410:J414)</f>
        <v>0</v>
      </c>
      <c r="K415" s="64">
        <f t="shared" si="296"/>
        <v>0</v>
      </c>
      <c r="L415" s="64">
        <f t="shared" ref="L415" si="297">SUM(L410:L414)</f>
        <v>0</v>
      </c>
      <c r="M415" s="64">
        <f t="shared" ref="M415:N415" si="298">SUM(M410:M414)</f>
        <v>0</v>
      </c>
      <c r="N415" s="64">
        <f t="shared" si="298"/>
        <v>0</v>
      </c>
      <c r="P415" s="104">
        <f t="shared" ref="P415" si="299">SUM(P410:P414)</f>
        <v>0</v>
      </c>
      <c r="Q415" s="64">
        <f t="shared" ref="Q415" si="300">SUM(Q410:Q414)</f>
        <v>0</v>
      </c>
      <c r="AI415" s="50"/>
      <c r="AJ415" s="50"/>
    </row>
    <row r="416" spans="1:36" s="49" customFormat="1" x14ac:dyDescent="0.25">
      <c r="A416" s="50"/>
      <c r="B416" s="71" t="s">
        <v>139</v>
      </c>
      <c r="C416" s="96"/>
      <c r="D416" s="70"/>
      <c r="I416" s="64">
        <f t="shared" ref="I416:N416" si="301">I56-I415</f>
        <v>0</v>
      </c>
      <c r="J416" s="48">
        <f t="shared" si="301"/>
        <v>0</v>
      </c>
      <c r="K416" s="64">
        <f t="shared" si="301"/>
        <v>0</v>
      </c>
      <c r="L416" s="64">
        <f t="shared" si="301"/>
        <v>0</v>
      </c>
      <c r="M416" s="64">
        <f t="shared" si="301"/>
        <v>0</v>
      </c>
      <c r="N416" s="64">
        <f t="shared" si="301"/>
        <v>0</v>
      </c>
      <c r="P416" s="104">
        <f>P56-P415</f>
        <v>0</v>
      </c>
      <c r="Q416" s="64">
        <f>Q56-Q415</f>
        <v>0</v>
      </c>
      <c r="AI416" s="50"/>
      <c r="AJ416" s="50"/>
    </row>
    <row r="417" spans="2:36" s="49" customFormat="1" x14ac:dyDescent="0.25">
      <c r="B417" s="78"/>
      <c r="C417" s="96"/>
      <c r="I417" s="48"/>
      <c r="J417" s="48"/>
      <c r="K417" s="48"/>
      <c r="L417" s="48"/>
      <c r="M417" s="48"/>
      <c r="N417" s="48"/>
      <c r="P417" s="99"/>
      <c r="Q417" s="48"/>
      <c r="AI417" s="50"/>
      <c r="AJ417" s="50"/>
    </row>
    <row r="418" spans="2:36" s="49" customFormat="1" x14ac:dyDescent="0.25">
      <c r="B418" s="78"/>
      <c r="C418" s="96"/>
      <c r="I418" s="48"/>
      <c r="J418" s="48"/>
      <c r="K418" s="48"/>
      <c r="L418" s="48"/>
      <c r="M418" s="48"/>
      <c r="N418" s="48"/>
      <c r="P418" s="99"/>
      <c r="Q418" s="48"/>
      <c r="AI418" s="50"/>
      <c r="AJ418" s="50"/>
    </row>
    <row r="419" spans="2:36" s="49" customFormat="1" x14ac:dyDescent="0.25">
      <c r="B419" s="78"/>
      <c r="C419" s="96"/>
      <c r="I419" s="48"/>
      <c r="J419" s="48"/>
      <c r="K419" s="48"/>
      <c r="L419" s="48"/>
      <c r="M419" s="48"/>
      <c r="N419" s="48"/>
      <c r="P419" s="99"/>
      <c r="Q419" s="48"/>
      <c r="AI419" s="50"/>
      <c r="AJ419" s="50"/>
    </row>
    <row r="420" spans="2:36" s="49" customFormat="1" x14ac:dyDescent="0.25">
      <c r="B420" s="78"/>
      <c r="C420" s="96"/>
      <c r="I420" s="48"/>
      <c r="J420" s="48"/>
      <c r="K420" s="48"/>
      <c r="L420" s="48"/>
      <c r="M420" s="48"/>
      <c r="N420" s="48"/>
      <c r="P420" s="99"/>
      <c r="Q420" s="48"/>
      <c r="AI420" s="50"/>
      <c r="AJ420" s="50"/>
    </row>
    <row r="421" spans="2:36" s="49" customFormat="1" x14ac:dyDescent="0.25">
      <c r="B421" s="78"/>
      <c r="C421" s="96"/>
      <c r="I421" s="48"/>
      <c r="J421" s="48"/>
      <c r="K421" s="48"/>
      <c r="L421" s="48"/>
      <c r="M421" s="48"/>
      <c r="N421" s="48"/>
      <c r="P421" s="99"/>
      <c r="Q421" s="48"/>
      <c r="AI421" s="50"/>
      <c r="AJ421" s="50"/>
    </row>
    <row r="422" spans="2:36" s="49" customFormat="1" x14ac:dyDescent="0.25">
      <c r="B422" s="78"/>
      <c r="C422" s="96"/>
      <c r="I422" s="48"/>
      <c r="J422" s="48"/>
      <c r="K422" s="48"/>
      <c r="L422" s="48"/>
      <c r="M422" s="48"/>
      <c r="N422" s="48"/>
      <c r="P422" s="99"/>
      <c r="Q422" s="48"/>
      <c r="AI422" s="50"/>
      <c r="AJ422" s="50"/>
    </row>
    <row r="423" spans="2:36" s="49" customFormat="1" x14ac:dyDescent="0.25">
      <c r="B423" s="78"/>
      <c r="C423" s="96"/>
      <c r="I423" s="48"/>
      <c r="J423" s="48"/>
      <c r="K423" s="48"/>
      <c r="L423" s="48"/>
      <c r="M423" s="48"/>
      <c r="N423" s="48"/>
      <c r="P423" s="99"/>
      <c r="Q423" s="48"/>
      <c r="AI423" s="50"/>
      <c r="AJ423" s="50"/>
    </row>
    <row r="424" spans="2:36" s="49" customFormat="1" x14ac:dyDescent="0.25">
      <c r="B424" s="78"/>
      <c r="C424" s="96"/>
      <c r="I424" s="48"/>
      <c r="J424" s="48"/>
      <c r="K424" s="48"/>
      <c r="L424" s="48"/>
      <c r="M424" s="48"/>
      <c r="N424" s="48"/>
      <c r="P424" s="99"/>
      <c r="Q424" s="48"/>
      <c r="AI424" s="50"/>
      <c r="AJ424" s="50"/>
    </row>
    <row r="425" spans="2:36" s="49" customFormat="1" x14ac:dyDescent="0.25">
      <c r="B425" s="78"/>
      <c r="C425" s="96"/>
      <c r="I425" s="48"/>
      <c r="J425" s="48"/>
      <c r="K425" s="48"/>
      <c r="L425" s="48"/>
      <c r="M425" s="48"/>
      <c r="N425" s="48"/>
      <c r="P425" s="99"/>
      <c r="Q425" s="48"/>
      <c r="AI425" s="50"/>
      <c r="AJ425" s="50"/>
    </row>
    <row r="426" spans="2:36" s="49" customFormat="1" x14ac:dyDescent="0.25">
      <c r="B426" s="78"/>
      <c r="C426" s="96"/>
      <c r="I426" s="48"/>
      <c r="J426" s="48"/>
      <c r="K426" s="48"/>
      <c r="L426" s="48"/>
      <c r="M426" s="48"/>
      <c r="N426" s="48"/>
      <c r="P426" s="99"/>
      <c r="Q426" s="48"/>
      <c r="AI426" s="50"/>
      <c r="AJ426" s="50"/>
    </row>
  </sheetData>
  <sheetProtection formatColumns="0" formatRows="0" insertColumns="0"/>
  <phoneticPr fontId="0"/>
  <printOptions gridLines="1"/>
  <pageMargins left="0.78740157480314965" right="0.39370078740157483" top="0.98425196850393704" bottom="0.98425196850393704" header="0.51181102362204722" footer="0.51181102362204722"/>
  <pageSetup paperSize="9" scale="49" fitToHeight="0" orientation="portrait" horizontalDpi="1200" verticalDpi="1200" r:id="rId1"/>
  <headerFooter alignWithMargins="0">
    <oddHeader>&amp;L&amp;D</oddHeader>
    <oddFooter>&amp;LBegroting Incentive versie 2017&amp;C&amp;P&amp;R&amp;A</oddFooter>
  </headerFooter>
  <rowBreaks count="4" manualBreakCount="4">
    <brk id="71" max="16" man="1"/>
    <brk id="154" max="16" man="1"/>
    <brk id="251" max="16" man="1"/>
    <brk id="345" max="16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3"/>
  <sheetViews>
    <sheetView workbookViewId="0">
      <selection activeCell="C3" sqref="C3"/>
    </sheetView>
  </sheetViews>
  <sheetFormatPr defaultColWidth="8.84375" defaultRowHeight="13.5" x14ac:dyDescent="0.3"/>
  <cols>
    <col min="1" max="2" width="9" style="113"/>
    <col min="3" max="3" width="11.84375" style="113" bestFit="1" customWidth="1"/>
    <col min="4" max="5" width="26.4609375" style="113" customWidth="1"/>
    <col min="6" max="8" width="13.69140625" style="114" customWidth="1"/>
  </cols>
  <sheetData>
    <row r="1" spans="1:8" s="117" customFormat="1" x14ac:dyDescent="0.3">
      <c r="A1" s="115" t="s">
        <v>656</v>
      </c>
      <c r="B1" s="115" t="s">
        <v>657</v>
      </c>
      <c r="C1" s="115" t="s">
        <v>659</v>
      </c>
      <c r="D1" s="115" t="s">
        <v>658</v>
      </c>
      <c r="E1" s="115" t="s">
        <v>660</v>
      </c>
      <c r="F1" s="116" t="s">
        <v>661</v>
      </c>
      <c r="G1" s="116" t="s">
        <v>662</v>
      </c>
      <c r="H1" s="116" t="s">
        <v>663</v>
      </c>
    </row>
    <row r="2" spans="1:8" x14ac:dyDescent="0.3">
      <c r="A2" s="112" t="s">
        <v>664</v>
      </c>
      <c r="H2" s="114">
        <f>F:F-G:G</f>
        <v>0</v>
      </c>
    </row>
    <row r="3" spans="1:8" x14ac:dyDescent="0.3">
      <c r="A3" s="112" t="s">
        <v>665</v>
      </c>
      <c r="H3" s="114">
        <f t="shared" ref="H3:H66" si="0">F:F-G:G</f>
        <v>0</v>
      </c>
    </row>
    <row r="4" spans="1:8" x14ac:dyDescent="0.3">
      <c r="A4" s="112" t="s">
        <v>666</v>
      </c>
      <c r="H4" s="114">
        <f t="shared" si="0"/>
        <v>0</v>
      </c>
    </row>
    <row r="5" spans="1:8" x14ac:dyDescent="0.3">
      <c r="A5" s="112" t="s">
        <v>667</v>
      </c>
      <c r="H5" s="114">
        <f t="shared" si="0"/>
        <v>0</v>
      </c>
    </row>
    <row r="6" spans="1:8" x14ac:dyDescent="0.3">
      <c r="A6" s="112" t="s">
        <v>668</v>
      </c>
      <c r="H6" s="114">
        <f t="shared" si="0"/>
        <v>0</v>
      </c>
    </row>
    <row r="7" spans="1:8" x14ac:dyDescent="0.3">
      <c r="A7" s="112" t="s">
        <v>669</v>
      </c>
      <c r="H7" s="114">
        <f t="shared" si="0"/>
        <v>0</v>
      </c>
    </row>
    <row r="8" spans="1:8" x14ac:dyDescent="0.3">
      <c r="A8" s="112" t="s">
        <v>670</v>
      </c>
      <c r="H8" s="114">
        <f t="shared" si="0"/>
        <v>0</v>
      </c>
    </row>
    <row r="9" spans="1:8" x14ac:dyDescent="0.3">
      <c r="A9" s="112" t="s">
        <v>671</v>
      </c>
      <c r="H9" s="114">
        <f t="shared" si="0"/>
        <v>0</v>
      </c>
    </row>
    <row r="10" spans="1:8" x14ac:dyDescent="0.3">
      <c r="A10" s="112" t="s">
        <v>672</v>
      </c>
      <c r="H10" s="114">
        <f t="shared" si="0"/>
        <v>0</v>
      </c>
    </row>
    <row r="11" spans="1:8" x14ac:dyDescent="0.3">
      <c r="A11" s="112" t="s">
        <v>673</v>
      </c>
      <c r="H11" s="114">
        <f t="shared" si="0"/>
        <v>0</v>
      </c>
    </row>
    <row r="12" spans="1:8" x14ac:dyDescent="0.3">
      <c r="A12" s="112" t="s">
        <v>674</v>
      </c>
      <c r="H12" s="114">
        <f t="shared" si="0"/>
        <v>0</v>
      </c>
    </row>
    <row r="13" spans="1:8" x14ac:dyDescent="0.3">
      <c r="A13" s="112" t="s">
        <v>675</v>
      </c>
      <c r="H13" s="114">
        <f t="shared" si="0"/>
        <v>0</v>
      </c>
    </row>
    <row r="14" spans="1:8" x14ac:dyDescent="0.3">
      <c r="A14" s="112" t="s">
        <v>676</v>
      </c>
      <c r="H14" s="114">
        <f t="shared" si="0"/>
        <v>0</v>
      </c>
    </row>
    <row r="15" spans="1:8" x14ac:dyDescent="0.3">
      <c r="A15" s="112" t="s">
        <v>677</v>
      </c>
      <c r="H15" s="114">
        <f t="shared" si="0"/>
        <v>0</v>
      </c>
    </row>
    <row r="16" spans="1:8" x14ac:dyDescent="0.3">
      <c r="A16" s="112" t="s">
        <v>678</v>
      </c>
      <c r="H16" s="114">
        <f t="shared" si="0"/>
        <v>0</v>
      </c>
    </row>
    <row r="17" spans="1:8" x14ac:dyDescent="0.3">
      <c r="A17" s="112" t="s">
        <v>679</v>
      </c>
      <c r="H17" s="114">
        <f t="shared" si="0"/>
        <v>0</v>
      </c>
    </row>
    <row r="18" spans="1:8" x14ac:dyDescent="0.3">
      <c r="A18" s="112" t="s">
        <v>680</v>
      </c>
      <c r="H18" s="114">
        <f t="shared" si="0"/>
        <v>0</v>
      </c>
    </row>
    <row r="19" spans="1:8" x14ac:dyDescent="0.3">
      <c r="A19" s="112" t="s">
        <v>681</v>
      </c>
      <c r="H19" s="114">
        <f t="shared" si="0"/>
        <v>0</v>
      </c>
    </row>
    <row r="20" spans="1:8" x14ac:dyDescent="0.3">
      <c r="A20" s="112" t="s">
        <v>682</v>
      </c>
      <c r="H20" s="114">
        <f t="shared" si="0"/>
        <v>0</v>
      </c>
    </row>
    <row r="21" spans="1:8" x14ac:dyDescent="0.3">
      <c r="A21" s="112" t="s">
        <v>683</v>
      </c>
      <c r="H21" s="114">
        <f t="shared" si="0"/>
        <v>0</v>
      </c>
    </row>
    <row r="22" spans="1:8" x14ac:dyDescent="0.3">
      <c r="A22" s="112" t="s">
        <v>684</v>
      </c>
      <c r="H22" s="114">
        <f t="shared" si="0"/>
        <v>0</v>
      </c>
    </row>
    <row r="23" spans="1:8" x14ac:dyDescent="0.3">
      <c r="A23" s="112" t="s">
        <v>685</v>
      </c>
      <c r="H23" s="114">
        <f t="shared" si="0"/>
        <v>0</v>
      </c>
    </row>
    <row r="24" spans="1:8" x14ac:dyDescent="0.3">
      <c r="A24" s="112" t="s">
        <v>686</v>
      </c>
      <c r="H24" s="114">
        <f t="shared" si="0"/>
        <v>0</v>
      </c>
    </row>
    <row r="25" spans="1:8" x14ac:dyDescent="0.3">
      <c r="A25" s="112" t="s">
        <v>687</v>
      </c>
      <c r="H25" s="114">
        <f t="shared" si="0"/>
        <v>0</v>
      </c>
    </row>
    <row r="26" spans="1:8" x14ac:dyDescent="0.3">
      <c r="A26" s="112" t="s">
        <v>688</v>
      </c>
      <c r="H26" s="114">
        <f t="shared" si="0"/>
        <v>0</v>
      </c>
    </row>
    <row r="27" spans="1:8" x14ac:dyDescent="0.3">
      <c r="A27" s="112" t="s">
        <v>689</v>
      </c>
      <c r="H27" s="114">
        <f t="shared" si="0"/>
        <v>0</v>
      </c>
    </row>
    <row r="28" spans="1:8" x14ac:dyDescent="0.3">
      <c r="A28" s="112" t="s">
        <v>690</v>
      </c>
      <c r="H28" s="114">
        <f t="shared" si="0"/>
        <v>0</v>
      </c>
    </row>
    <row r="29" spans="1:8" x14ac:dyDescent="0.3">
      <c r="A29" s="112" t="s">
        <v>691</v>
      </c>
      <c r="H29" s="114">
        <f t="shared" si="0"/>
        <v>0</v>
      </c>
    </row>
    <row r="30" spans="1:8" x14ac:dyDescent="0.3">
      <c r="A30" s="112" t="s">
        <v>692</v>
      </c>
      <c r="H30" s="114">
        <f t="shared" si="0"/>
        <v>0</v>
      </c>
    </row>
    <row r="31" spans="1:8" x14ac:dyDescent="0.3">
      <c r="A31" s="112" t="s">
        <v>693</v>
      </c>
      <c r="H31" s="114">
        <f t="shared" si="0"/>
        <v>0</v>
      </c>
    </row>
    <row r="32" spans="1:8" x14ac:dyDescent="0.3">
      <c r="A32" s="112" t="s">
        <v>694</v>
      </c>
      <c r="H32" s="114">
        <f t="shared" si="0"/>
        <v>0</v>
      </c>
    </row>
    <row r="33" spans="1:8" x14ac:dyDescent="0.3">
      <c r="A33" s="112" t="s">
        <v>695</v>
      </c>
      <c r="H33" s="114">
        <f t="shared" si="0"/>
        <v>0</v>
      </c>
    </row>
    <row r="34" spans="1:8" x14ac:dyDescent="0.3">
      <c r="A34" s="112" t="s">
        <v>696</v>
      </c>
      <c r="H34" s="114">
        <f t="shared" si="0"/>
        <v>0</v>
      </c>
    </row>
    <row r="35" spans="1:8" x14ac:dyDescent="0.3">
      <c r="A35" s="112" t="s">
        <v>697</v>
      </c>
      <c r="H35" s="114">
        <f t="shared" si="0"/>
        <v>0</v>
      </c>
    </row>
    <row r="36" spans="1:8" x14ac:dyDescent="0.3">
      <c r="A36" s="112" t="s">
        <v>698</v>
      </c>
      <c r="H36" s="114">
        <f t="shared" si="0"/>
        <v>0</v>
      </c>
    </row>
    <row r="37" spans="1:8" x14ac:dyDescent="0.3">
      <c r="A37" s="112" t="s">
        <v>699</v>
      </c>
      <c r="H37" s="114">
        <f t="shared" si="0"/>
        <v>0</v>
      </c>
    </row>
    <row r="38" spans="1:8" x14ac:dyDescent="0.3">
      <c r="A38" s="112" t="s">
        <v>700</v>
      </c>
      <c r="H38" s="114">
        <f t="shared" si="0"/>
        <v>0</v>
      </c>
    </row>
    <row r="39" spans="1:8" x14ac:dyDescent="0.3">
      <c r="A39" s="112" t="s">
        <v>701</v>
      </c>
      <c r="H39" s="114">
        <f t="shared" si="0"/>
        <v>0</v>
      </c>
    </row>
    <row r="40" spans="1:8" x14ac:dyDescent="0.3">
      <c r="A40" s="112" t="s">
        <v>702</v>
      </c>
      <c r="H40" s="114">
        <f t="shared" si="0"/>
        <v>0</v>
      </c>
    </row>
    <row r="41" spans="1:8" x14ac:dyDescent="0.3">
      <c r="A41" s="112" t="s">
        <v>703</v>
      </c>
      <c r="H41" s="114">
        <f t="shared" si="0"/>
        <v>0</v>
      </c>
    </row>
    <row r="42" spans="1:8" x14ac:dyDescent="0.3">
      <c r="A42" s="112" t="s">
        <v>704</v>
      </c>
      <c r="H42" s="114">
        <f t="shared" si="0"/>
        <v>0</v>
      </c>
    </row>
    <row r="43" spans="1:8" x14ac:dyDescent="0.3">
      <c r="A43" s="112" t="s">
        <v>705</v>
      </c>
      <c r="H43" s="114">
        <f t="shared" si="0"/>
        <v>0</v>
      </c>
    </row>
    <row r="44" spans="1:8" x14ac:dyDescent="0.3">
      <c r="A44" s="112" t="s">
        <v>706</v>
      </c>
      <c r="H44" s="114">
        <f t="shared" si="0"/>
        <v>0</v>
      </c>
    </row>
    <row r="45" spans="1:8" x14ac:dyDescent="0.3">
      <c r="A45" s="112" t="s">
        <v>707</v>
      </c>
      <c r="H45" s="114">
        <f t="shared" si="0"/>
        <v>0</v>
      </c>
    </row>
    <row r="46" spans="1:8" x14ac:dyDescent="0.3">
      <c r="A46" s="112" t="s">
        <v>708</v>
      </c>
      <c r="H46" s="114">
        <f t="shared" si="0"/>
        <v>0</v>
      </c>
    </row>
    <row r="47" spans="1:8" x14ac:dyDescent="0.3">
      <c r="A47" s="112" t="s">
        <v>709</v>
      </c>
      <c r="H47" s="114">
        <f t="shared" si="0"/>
        <v>0</v>
      </c>
    </row>
    <row r="48" spans="1:8" x14ac:dyDescent="0.3">
      <c r="A48" s="112" t="s">
        <v>710</v>
      </c>
      <c r="H48" s="114">
        <f t="shared" si="0"/>
        <v>0</v>
      </c>
    </row>
    <row r="49" spans="1:8" x14ac:dyDescent="0.3">
      <c r="A49" s="112" t="s">
        <v>711</v>
      </c>
      <c r="H49" s="114">
        <f t="shared" si="0"/>
        <v>0</v>
      </c>
    </row>
    <row r="50" spans="1:8" x14ac:dyDescent="0.3">
      <c r="A50" s="112" t="s">
        <v>712</v>
      </c>
      <c r="H50" s="114">
        <f t="shared" si="0"/>
        <v>0</v>
      </c>
    </row>
    <row r="51" spans="1:8" x14ac:dyDescent="0.3">
      <c r="A51" s="112" t="s">
        <v>713</v>
      </c>
      <c r="H51" s="114">
        <f t="shared" si="0"/>
        <v>0</v>
      </c>
    </row>
    <row r="52" spans="1:8" x14ac:dyDescent="0.3">
      <c r="A52" s="112" t="s">
        <v>714</v>
      </c>
      <c r="H52" s="114">
        <f t="shared" si="0"/>
        <v>0</v>
      </c>
    </row>
    <row r="53" spans="1:8" x14ac:dyDescent="0.3">
      <c r="A53" s="112" t="s">
        <v>715</v>
      </c>
      <c r="H53" s="114">
        <f t="shared" si="0"/>
        <v>0</v>
      </c>
    </row>
    <row r="54" spans="1:8" x14ac:dyDescent="0.3">
      <c r="A54" s="112" t="s">
        <v>716</v>
      </c>
      <c r="H54" s="114">
        <f t="shared" si="0"/>
        <v>0</v>
      </c>
    </row>
    <row r="55" spans="1:8" x14ac:dyDescent="0.3">
      <c r="A55" s="112" t="s">
        <v>717</v>
      </c>
      <c r="H55" s="114">
        <f t="shared" si="0"/>
        <v>0</v>
      </c>
    </row>
    <row r="56" spans="1:8" x14ac:dyDescent="0.3">
      <c r="A56" s="112" t="s">
        <v>718</v>
      </c>
      <c r="H56" s="114">
        <f t="shared" si="0"/>
        <v>0</v>
      </c>
    </row>
    <row r="57" spans="1:8" x14ac:dyDescent="0.3">
      <c r="A57" s="112" t="s">
        <v>719</v>
      </c>
      <c r="H57" s="114">
        <f t="shared" si="0"/>
        <v>0</v>
      </c>
    </row>
    <row r="58" spans="1:8" x14ac:dyDescent="0.3">
      <c r="A58" s="112" t="s">
        <v>720</v>
      </c>
      <c r="H58" s="114">
        <f t="shared" si="0"/>
        <v>0</v>
      </c>
    </row>
    <row r="59" spans="1:8" x14ac:dyDescent="0.3">
      <c r="A59" s="112" t="s">
        <v>721</v>
      </c>
      <c r="H59" s="114">
        <f t="shared" si="0"/>
        <v>0</v>
      </c>
    </row>
    <row r="60" spans="1:8" x14ac:dyDescent="0.3">
      <c r="A60" s="112" t="s">
        <v>722</v>
      </c>
      <c r="H60" s="114">
        <f t="shared" si="0"/>
        <v>0</v>
      </c>
    </row>
    <row r="61" spans="1:8" x14ac:dyDescent="0.3">
      <c r="A61" s="112" t="s">
        <v>723</v>
      </c>
      <c r="H61" s="114">
        <f t="shared" si="0"/>
        <v>0</v>
      </c>
    </row>
    <row r="62" spans="1:8" x14ac:dyDescent="0.3">
      <c r="A62" s="112" t="s">
        <v>724</v>
      </c>
      <c r="H62" s="114">
        <f t="shared" si="0"/>
        <v>0</v>
      </c>
    </row>
    <row r="63" spans="1:8" x14ac:dyDescent="0.3">
      <c r="A63" s="112" t="s">
        <v>725</v>
      </c>
      <c r="H63" s="114">
        <f t="shared" si="0"/>
        <v>0</v>
      </c>
    </row>
    <row r="64" spans="1:8" x14ac:dyDescent="0.3">
      <c r="A64" s="112" t="s">
        <v>726</v>
      </c>
      <c r="H64" s="114">
        <f t="shared" si="0"/>
        <v>0</v>
      </c>
    </row>
    <row r="65" spans="1:8" x14ac:dyDescent="0.3">
      <c r="A65" s="112" t="s">
        <v>727</v>
      </c>
      <c r="H65" s="114">
        <f t="shared" si="0"/>
        <v>0</v>
      </c>
    </row>
    <row r="66" spans="1:8" x14ac:dyDescent="0.3">
      <c r="A66" s="112" t="s">
        <v>728</v>
      </c>
      <c r="H66" s="114">
        <f t="shared" si="0"/>
        <v>0</v>
      </c>
    </row>
    <row r="67" spans="1:8" x14ac:dyDescent="0.3">
      <c r="A67" s="112" t="s">
        <v>729</v>
      </c>
      <c r="H67" s="114">
        <f t="shared" ref="H67:H130" si="1">F:F-G:G</f>
        <v>0</v>
      </c>
    </row>
    <row r="68" spans="1:8" x14ac:dyDescent="0.3">
      <c r="A68" s="112" t="s">
        <v>730</v>
      </c>
      <c r="H68" s="114">
        <f t="shared" si="1"/>
        <v>0</v>
      </c>
    </row>
    <row r="69" spans="1:8" x14ac:dyDescent="0.3">
      <c r="A69" s="112" t="s">
        <v>731</v>
      </c>
      <c r="H69" s="114">
        <f t="shared" si="1"/>
        <v>0</v>
      </c>
    </row>
    <row r="70" spans="1:8" x14ac:dyDescent="0.3">
      <c r="A70" s="112" t="s">
        <v>732</v>
      </c>
      <c r="H70" s="114">
        <f t="shared" si="1"/>
        <v>0</v>
      </c>
    </row>
    <row r="71" spans="1:8" x14ac:dyDescent="0.3">
      <c r="A71" s="112" t="s">
        <v>733</v>
      </c>
      <c r="H71" s="114">
        <f t="shared" si="1"/>
        <v>0</v>
      </c>
    </row>
    <row r="72" spans="1:8" x14ac:dyDescent="0.3">
      <c r="A72" s="112" t="s">
        <v>734</v>
      </c>
      <c r="H72" s="114">
        <f t="shared" si="1"/>
        <v>0</v>
      </c>
    </row>
    <row r="73" spans="1:8" x14ac:dyDescent="0.3">
      <c r="A73" s="112" t="s">
        <v>735</v>
      </c>
      <c r="H73" s="114">
        <f t="shared" si="1"/>
        <v>0</v>
      </c>
    </row>
    <row r="74" spans="1:8" x14ac:dyDescent="0.3">
      <c r="A74" s="112" t="s">
        <v>736</v>
      </c>
      <c r="H74" s="114">
        <f t="shared" si="1"/>
        <v>0</v>
      </c>
    </row>
    <row r="75" spans="1:8" x14ac:dyDescent="0.3">
      <c r="A75" s="112" t="s">
        <v>737</v>
      </c>
      <c r="H75" s="114">
        <f t="shared" si="1"/>
        <v>0</v>
      </c>
    </row>
    <row r="76" spans="1:8" x14ac:dyDescent="0.3">
      <c r="A76" s="112" t="s">
        <v>738</v>
      </c>
      <c r="H76" s="114">
        <f t="shared" si="1"/>
        <v>0</v>
      </c>
    </row>
    <row r="77" spans="1:8" x14ac:dyDescent="0.3">
      <c r="A77" s="112" t="s">
        <v>739</v>
      </c>
      <c r="H77" s="114">
        <f t="shared" si="1"/>
        <v>0</v>
      </c>
    </row>
    <row r="78" spans="1:8" x14ac:dyDescent="0.3">
      <c r="A78" s="112" t="s">
        <v>740</v>
      </c>
      <c r="H78" s="114">
        <f t="shared" si="1"/>
        <v>0</v>
      </c>
    </row>
    <row r="79" spans="1:8" x14ac:dyDescent="0.3">
      <c r="A79" s="112" t="s">
        <v>741</v>
      </c>
      <c r="H79" s="114">
        <f t="shared" si="1"/>
        <v>0</v>
      </c>
    </row>
    <row r="80" spans="1:8" x14ac:dyDescent="0.3">
      <c r="A80" s="112" t="s">
        <v>742</v>
      </c>
      <c r="H80" s="114">
        <f t="shared" si="1"/>
        <v>0</v>
      </c>
    </row>
    <row r="81" spans="1:8" x14ac:dyDescent="0.3">
      <c r="A81" s="112" t="s">
        <v>743</v>
      </c>
      <c r="H81" s="114">
        <f t="shared" si="1"/>
        <v>0</v>
      </c>
    </row>
    <row r="82" spans="1:8" x14ac:dyDescent="0.3">
      <c r="A82" s="112" t="s">
        <v>744</v>
      </c>
      <c r="H82" s="114">
        <f t="shared" si="1"/>
        <v>0</v>
      </c>
    </row>
    <row r="83" spans="1:8" x14ac:dyDescent="0.3">
      <c r="A83" s="112" t="s">
        <v>745</v>
      </c>
      <c r="H83" s="114">
        <f t="shared" si="1"/>
        <v>0</v>
      </c>
    </row>
    <row r="84" spans="1:8" x14ac:dyDescent="0.3">
      <c r="A84" s="112" t="s">
        <v>746</v>
      </c>
      <c r="H84" s="114">
        <f t="shared" si="1"/>
        <v>0</v>
      </c>
    </row>
    <row r="85" spans="1:8" x14ac:dyDescent="0.3">
      <c r="A85" s="112" t="s">
        <v>747</v>
      </c>
      <c r="H85" s="114">
        <f t="shared" si="1"/>
        <v>0</v>
      </c>
    </row>
    <row r="86" spans="1:8" x14ac:dyDescent="0.3">
      <c r="A86" s="112" t="s">
        <v>748</v>
      </c>
      <c r="H86" s="114">
        <f t="shared" si="1"/>
        <v>0</v>
      </c>
    </row>
    <row r="87" spans="1:8" x14ac:dyDescent="0.3">
      <c r="A87" s="112" t="s">
        <v>749</v>
      </c>
      <c r="H87" s="114">
        <f t="shared" si="1"/>
        <v>0</v>
      </c>
    </row>
    <row r="88" spans="1:8" x14ac:dyDescent="0.3">
      <c r="A88" s="112" t="s">
        <v>750</v>
      </c>
      <c r="H88" s="114">
        <f t="shared" si="1"/>
        <v>0</v>
      </c>
    </row>
    <row r="89" spans="1:8" x14ac:dyDescent="0.3">
      <c r="A89" s="112" t="s">
        <v>751</v>
      </c>
      <c r="H89" s="114">
        <f t="shared" si="1"/>
        <v>0</v>
      </c>
    </row>
    <row r="90" spans="1:8" x14ac:dyDescent="0.3">
      <c r="A90" s="112" t="s">
        <v>752</v>
      </c>
      <c r="H90" s="114">
        <f t="shared" si="1"/>
        <v>0</v>
      </c>
    </row>
    <row r="91" spans="1:8" x14ac:dyDescent="0.3">
      <c r="A91" s="112" t="s">
        <v>753</v>
      </c>
      <c r="H91" s="114">
        <f t="shared" si="1"/>
        <v>0</v>
      </c>
    </row>
    <row r="92" spans="1:8" x14ac:dyDescent="0.3">
      <c r="A92" s="112" t="s">
        <v>754</v>
      </c>
      <c r="H92" s="114">
        <f t="shared" si="1"/>
        <v>0</v>
      </c>
    </row>
    <row r="93" spans="1:8" x14ac:dyDescent="0.3">
      <c r="A93" s="112" t="s">
        <v>755</v>
      </c>
      <c r="H93" s="114">
        <f t="shared" si="1"/>
        <v>0</v>
      </c>
    </row>
    <row r="94" spans="1:8" x14ac:dyDescent="0.3">
      <c r="A94" s="112" t="s">
        <v>756</v>
      </c>
      <c r="H94" s="114">
        <f t="shared" si="1"/>
        <v>0</v>
      </c>
    </row>
    <row r="95" spans="1:8" x14ac:dyDescent="0.3">
      <c r="A95" s="112" t="s">
        <v>757</v>
      </c>
      <c r="H95" s="114">
        <f t="shared" si="1"/>
        <v>0</v>
      </c>
    </row>
    <row r="96" spans="1:8" x14ac:dyDescent="0.3">
      <c r="A96" s="112" t="s">
        <v>758</v>
      </c>
      <c r="H96" s="114">
        <f t="shared" si="1"/>
        <v>0</v>
      </c>
    </row>
    <row r="97" spans="1:8" x14ac:dyDescent="0.3">
      <c r="A97" s="112" t="s">
        <v>759</v>
      </c>
      <c r="H97" s="114">
        <f t="shared" si="1"/>
        <v>0</v>
      </c>
    </row>
    <row r="98" spans="1:8" x14ac:dyDescent="0.3">
      <c r="A98" s="112" t="s">
        <v>760</v>
      </c>
      <c r="H98" s="114">
        <f t="shared" si="1"/>
        <v>0</v>
      </c>
    </row>
    <row r="99" spans="1:8" x14ac:dyDescent="0.3">
      <c r="A99" s="112" t="s">
        <v>761</v>
      </c>
      <c r="H99" s="114">
        <f t="shared" si="1"/>
        <v>0</v>
      </c>
    </row>
    <row r="100" spans="1:8" x14ac:dyDescent="0.3">
      <c r="A100" s="112" t="s">
        <v>762</v>
      </c>
      <c r="H100" s="114">
        <f t="shared" si="1"/>
        <v>0</v>
      </c>
    </row>
    <row r="101" spans="1:8" x14ac:dyDescent="0.3">
      <c r="A101" s="112" t="s">
        <v>763</v>
      </c>
      <c r="H101" s="114">
        <f t="shared" si="1"/>
        <v>0</v>
      </c>
    </row>
    <row r="102" spans="1:8" x14ac:dyDescent="0.3">
      <c r="A102" s="112" t="s">
        <v>764</v>
      </c>
      <c r="H102" s="114">
        <f t="shared" si="1"/>
        <v>0</v>
      </c>
    </row>
    <row r="103" spans="1:8" x14ac:dyDescent="0.3">
      <c r="A103" s="112" t="s">
        <v>765</v>
      </c>
      <c r="H103" s="114">
        <f t="shared" si="1"/>
        <v>0</v>
      </c>
    </row>
    <row r="104" spans="1:8" x14ac:dyDescent="0.3">
      <c r="A104" s="112" t="s">
        <v>766</v>
      </c>
      <c r="H104" s="114">
        <f t="shared" si="1"/>
        <v>0</v>
      </c>
    </row>
    <row r="105" spans="1:8" x14ac:dyDescent="0.3">
      <c r="A105" s="112" t="s">
        <v>767</v>
      </c>
      <c r="H105" s="114">
        <f t="shared" si="1"/>
        <v>0</v>
      </c>
    </row>
    <row r="106" spans="1:8" x14ac:dyDescent="0.3">
      <c r="A106" s="112" t="s">
        <v>768</v>
      </c>
      <c r="H106" s="114">
        <f t="shared" si="1"/>
        <v>0</v>
      </c>
    </row>
    <row r="107" spans="1:8" x14ac:dyDescent="0.3">
      <c r="A107" s="112" t="s">
        <v>769</v>
      </c>
      <c r="H107" s="114">
        <f t="shared" si="1"/>
        <v>0</v>
      </c>
    </row>
    <row r="108" spans="1:8" x14ac:dyDescent="0.3">
      <c r="A108" s="112" t="s">
        <v>770</v>
      </c>
      <c r="H108" s="114">
        <f t="shared" si="1"/>
        <v>0</v>
      </c>
    </row>
    <row r="109" spans="1:8" x14ac:dyDescent="0.3">
      <c r="A109" s="112" t="s">
        <v>771</v>
      </c>
      <c r="H109" s="114">
        <f t="shared" si="1"/>
        <v>0</v>
      </c>
    </row>
    <row r="110" spans="1:8" x14ac:dyDescent="0.3">
      <c r="A110" s="112" t="s">
        <v>772</v>
      </c>
      <c r="H110" s="114">
        <f t="shared" si="1"/>
        <v>0</v>
      </c>
    </row>
    <row r="111" spans="1:8" x14ac:dyDescent="0.3">
      <c r="A111" s="112" t="s">
        <v>773</v>
      </c>
      <c r="H111" s="114">
        <f t="shared" si="1"/>
        <v>0</v>
      </c>
    </row>
    <row r="112" spans="1:8" x14ac:dyDescent="0.3">
      <c r="A112" s="112" t="s">
        <v>774</v>
      </c>
      <c r="H112" s="114">
        <f t="shared" si="1"/>
        <v>0</v>
      </c>
    </row>
    <row r="113" spans="1:8" x14ac:dyDescent="0.3">
      <c r="A113" s="112" t="s">
        <v>775</v>
      </c>
      <c r="H113" s="114">
        <f t="shared" si="1"/>
        <v>0</v>
      </c>
    </row>
    <row r="114" spans="1:8" x14ac:dyDescent="0.3">
      <c r="A114" s="112" t="s">
        <v>776</v>
      </c>
      <c r="H114" s="114">
        <f t="shared" si="1"/>
        <v>0</v>
      </c>
    </row>
    <row r="115" spans="1:8" x14ac:dyDescent="0.3">
      <c r="A115" s="112" t="s">
        <v>777</v>
      </c>
      <c r="H115" s="114">
        <f t="shared" si="1"/>
        <v>0</v>
      </c>
    </row>
    <row r="116" spans="1:8" x14ac:dyDescent="0.3">
      <c r="A116" s="112" t="s">
        <v>778</v>
      </c>
      <c r="H116" s="114">
        <f t="shared" si="1"/>
        <v>0</v>
      </c>
    </row>
    <row r="117" spans="1:8" x14ac:dyDescent="0.3">
      <c r="A117" s="112" t="s">
        <v>779</v>
      </c>
      <c r="H117" s="114">
        <f t="shared" si="1"/>
        <v>0</v>
      </c>
    </row>
    <row r="118" spans="1:8" x14ac:dyDescent="0.3">
      <c r="A118" s="112" t="s">
        <v>780</v>
      </c>
      <c r="H118" s="114">
        <f t="shared" si="1"/>
        <v>0</v>
      </c>
    </row>
    <row r="119" spans="1:8" x14ac:dyDescent="0.3">
      <c r="A119" s="112" t="s">
        <v>781</v>
      </c>
      <c r="H119" s="114">
        <f t="shared" si="1"/>
        <v>0</v>
      </c>
    </row>
    <row r="120" spans="1:8" x14ac:dyDescent="0.3">
      <c r="A120" s="112" t="s">
        <v>782</v>
      </c>
      <c r="H120" s="114">
        <f t="shared" si="1"/>
        <v>0</v>
      </c>
    </row>
    <row r="121" spans="1:8" x14ac:dyDescent="0.3">
      <c r="A121" s="112" t="s">
        <v>783</v>
      </c>
      <c r="H121" s="114">
        <f t="shared" si="1"/>
        <v>0</v>
      </c>
    </row>
    <row r="122" spans="1:8" x14ac:dyDescent="0.3">
      <c r="A122" s="112" t="s">
        <v>784</v>
      </c>
      <c r="H122" s="114">
        <f t="shared" si="1"/>
        <v>0</v>
      </c>
    </row>
    <row r="123" spans="1:8" x14ac:dyDescent="0.3">
      <c r="A123" s="112" t="s">
        <v>785</v>
      </c>
      <c r="H123" s="114">
        <f t="shared" si="1"/>
        <v>0</v>
      </c>
    </row>
    <row r="124" spans="1:8" x14ac:dyDescent="0.3">
      <c r="A124" s="112" t="s">
        <v>786</v>
      </c>
      <c r="H124" s="114">
        <f t="shared" si="1"/>
        <v>0</v>
      </c>
    </row>
    <row r="125" spans="1:8" x14ac:dyDescent="0.3">
      <c r="A125" s="112" t="s">
        <v>787</v>
      </c>
      <c r="H125" s="114">
        <f t="shared" si="1"/>
        <v>0</v>
      </c>
    </row>
    <row r="126" spans="1:8" x14ac:dyDescent="0.3">
      <c r="A126" s="112" t="s">
        <v>788</v>
      </c>
      <c r="H126" s="114">
        <f t="shared" si="1"/>
        <v>0</v>
      </c>
    </row>
    <row r="127" spans="1:8" x14ac:dyDescent="0.3">
      <c r="A127" s="112" t="s">
        <v>789</v>
      </c>
      <c r="H127" s="114">
        <f t="shared" si="1"/>
        <v>0</v>
      </c>
    </row>
    <row r="128" spans="1:8" x14ac:dyDescent="0.3">
      <c r="A128" s="112" t="s">
        <v>790</v>
      </c>
      <c r="H128" s="114">
        <f t="shared" si="1"/>
        <v>0</v>
      </c>
    </row>
    <row r="129" spans="1:8" x14ac:dyDescent="0.3">
      <c r="A129" s="112" t="s">
        <v>791</v>
      </c>
      <c r="H129" s="114">
        <f t="shared" si="1"/>
        <v>0</v>
      </c>
    </row>
    <row r="130" spans="1:8" x14ac:dyDescent="0.3">
      <c r="A130" s="112" t="s">
        <v>792</v>
      </c>
      <c r="H130" s="114">
        <f t="shared" si="1"/>
        <v>0</v>
      </c>
    </row>
    <row r="131" spans="1:8" x14ac:dyDescent="0.3">
      <c r="A131" s="112" t="s">
        <v>793</v>
      </c>
      <c r="H131" s="114">
        <f t="shared" ref="H131:H143" si="2">F:F-G:G</f>
        <v>0</v>
      </c>
    </row>
    <row r="132" spans="1:8" x14ac:dyDescent="0.3">
      <c r="A132" s="112" t="s">
        <v>794</v>
      </c>
      <c r="H132" s="114">
        <f t="shared" si="2"/>
        <v>0</v>
      </c>
    </row>
    <row r="133" spans="1:8" x14ac:dyDescent="0.3">
      <c r="A133" s="112" t="s">
        <v>795</v>
      </c>
      <c r="H133" s="114">
        <f t="shared" si="2"/>
        <v>0</v>
      </c>
    </row>
    <row r="134" spans="1:8" x14ac:dyDescent="0.3">
      <c r="A134" s="112" t="s">
        <v>796</v>
      </c>
      <c r="H134" s="114">
        <f t="shared" si="2"/>
        <v>0</v>
      </c>
    </row>
    <row r="135" spans="1:8" x14ac:dyDescent="0.3">
      <c r="A135" s="112" t="s">
        <v>797</v>
      </c>
      <c r="H135" s="114">
        <f t="shared" si="2"/>
        <v>0</v>
      </c>
    </row>
    <row r="136" spans="1:8" x14ac:dyDescent="0.3">
      <c r="A136" s="112" t="s">
        <v>798</v>
      </c>
      <c r="H136" s="114">
        <f t="shared" si="2"/>
        <v>0</v>
      </c>
    </row>
    <row r="137" spans="1:8" x14ac:dyDescent="0.3">
      <c r="A137" s="112" t="s">
        <v>799</v>
      </c>
      <c r="H137" s="114">
        <f t="shared" si="2"/>
        <v>0</v>
      </c>
    </row>
    <row r="138" spans="1:8" x14ac:dyDescent="0.3">
      <c r="A138" s="112" t="s">
        <v>800</v>
      </c>
      <c r="H138" s="114">
        <f t="shared" si="2"/>
        <v>0</v>
      </c>
    </row>
    <row r="139" spans="1:8" x14ac:dyDescent="0.3">
      <c r="A139" s="112" t="s">
        <v>801</v>
      </c>
      <c r="H139" s="114">
        <f t="shared" si="2"/>
        <v>0</v>
      </c>
    </row>
    <row r="140" spans="1:8" x14ac:dyDescent="0.3">
      <c r="A140" s="112" t="s">
        <v>802</v>
      </c>
      <c r="H140" s="114">
        <f t="shared" si="2"/>
        <v>0</v>
      </c>
    </row>
    <row r="141" spans="1:8" x14ac:dyDescent="0.3">
      <c r="A141" s="112" t="s">
        <v>803</v>
      </c>
      <c r="H141" s="114">
        <f t="shared" si="2"/>
        <v>0</v>
      </c>
    </row>
    <row r="142" spans="1:8" x14ac:dyDescent="0.3">
      <c r="A142" s="112" t="s">
        <v>804</v>
      </c>
      <c r="H142" s="114">
        <f t="shared" si="2"/>
        <v>0</v>
      </c>
    </row>
    <row r="143" spans="1:8" x14ac:dyDescent="0.3">
      <c r="A143" s="112" t="s">
        <v>805</v>
      </c>
      <c r="H143" s="114">
        <f t="shared" si="2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2" sqref="A2"/>
    </sheetView>
  </sheetViews>
  <sheetFormatPr defaultColWidth="8.84375" defaultRowHeight="13.5" x14ac:dyDescent="0.3"/>
  <sheetData>
    <row r="1" spans="1:1" x14ac:dyDescent="0.3">
      <c r="A1" s="111" t="s">
        <v>655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3">
    <tabColor theme="9" tint="0.79998168889431442"/>
    <pageSetUpPr fitToPage="1"/>
  </sheetPr>
  <dimension ref="A2:H26"/>
  <sheetViews>
    <sheetView zoomScaleNormal="100" workbookViewId="0">
      <selection activeCell="A6" sqref="A6"/>
    </sheetView>
  </sheetViews>
  <sheetFormatPr defaultColWidth="11.15234375" defaultRowHeight="15" customHeight="1" x14ac:dyDescent="0.3"/>
  <cols>
    <col min="1" max="1" width="11.15234375" style="1"/>
    <col min="2" max="2" width="16.84375" style="37" customWidth="1"/>
    <col min="3" max="3" width="32.69140625" style="2" customWidth="1"/>
    <col min="4" max="4" width="18.69140625" style="2" customWidth="1"/>
    <col min="5" max="5" width="25.69140625" style="2" customWidth="1"/>
    <col min="6" max="6" width="25.4609375" style="2" customWidth="1"/>
    <col min="7" max="16384" width="11.15234375" style="2"/>
  </cols>
  <sheetData>
    <row r="2" spans="1:6" ht="33.75" customHeight="1" x14ac:dyDescent="0.3">
      <c r="B2" s="126" t="s">
        <v>278</v>
      </c>
      <c r="C2" s="127"/>
      <c r="D2" s="127"/>
      <c r="E2" s="127"/>
      <c r="F2" s="128"/>
    </row>
    <row r="3" spans="1:6" ht="40.5" customHeight="1" x14ac:dyDescent="0.3">
      <c r="B3" s="129" t="s">
        <v>0</v>
      </c>
      <c r="C3" s="131"/>
      <c r="D3" s="133" t="s">
        <v>279</v>
      </c>
      <c r="E3" s="134"/>
      <c r="F3" s="135" t="s">
        <v>280</v>
      </c>
    </row>
    <row r="4" spans="1:6" ht="43" customHeight="1" x14ac:dyDescent="0.3">
      <c r="B4" s="130"/>
      <c r="C4" s="132"/>
      <c r="D4" s="3" t="s">
        <v>281</v>
      </c>
      <c r="E4" s="4" t="s">
        <v>282</v>
      </c>
      <c r="F4" s="136"/>
    </row>
    <row r="5" spans="1:6" ht="25" customHeight="1" x14ac:dyDescent="0.3">
      <c r="B5" s="5" t="s">
        <v>283</v>
      </c>
      <c r="C5" s="6" t="s">
        <v>283</v>
      </c>
      <c r="D5" s="7"/>
      <c r="E5" s="8"/>
      <c r="F5" s="9"/>
    </row>
    <row r="6" spans="1:6" ht="20" customHeight="1" x14ac:dyDescent="0.3">
      <c r="A6" s="1" t="s">
        <v>284</v>
      </c>
      <c r="B6" s="137" t="s">
        <v>285</v>
      </c>
      <c r="C6" s="10" t="s">
        <v>286</v>
      </c>
      <c r="D6" s="11">
        <f>SUMIF(budget!C:C,A:A,budget!I:I)</f>
        <v>0</v>
      </c>
      <c r="E6" s="12"/>
      <c r="F6" s="9"/>
    </row>
    <row r="7" spans="1:6" ht="20" customHeight="1" x14ac:dyDescent="0.3">
      <c r="A7" s="1" t="s">
        <v>287</v>
      </c>
      <c r="B7" s="138"/>
      <c r="C7" s="13" t="s">
        <v>288</v>
      </c>
      <c r="D7" s="14">
        <f>SUMIF(budget!C:C,A:A,budget!I:I)</f>
        <v>0</v>
      </c>
      <c r="E7" s="9"/>
      <c r="F7" s="9"/>
    </row>
    <row r="8" spans="1:6" ht="20" customHeight="1" x14ac:dyDescent="0.3">
      <c r="A8" s="1" t="s">
        <v>93</v>
      </c>
      <c r="B8" s="138"/>
      <c r="C8" s="13" t="s">
        <v>289</v>
      </c>
      <c r="D8" s="14">
        <f>SUMIF(budget!C:C,A:A,budget!I:I)</f>
        <v>0</v>
      </c>
      <c r="E8" s="9"/>
      <c r="F8" s="9"/>
    </row>
    <row r="9" spans="1:6" ht="20" customHeight="1" x14ac:dyDescent="0.3">
      <c r="A9" s="1" t="s">
        <v>94</v>
      </c>
      <c r="B9" s="138"/>
      <c r="C9" s="13" t="s">
        <v>290</v>
      </c>
      <c r="D9" s="14">
        <f>SUMIF(budget!C:C,A:A,budget!I:I)</f>
        <v>0</v>
      </c>
      <c r="E9" s="9"/>
      <c r="F9" s="9"/>
    </row>
    <row r="10" spans="1:6" ht="20" customHeight="1" x14ac:dyDescent="0.3">
      <c r="A10" s="1" t="s">
        <v>98</v>
      </c>
      <c r="B10" s="139"/>
      <c r="C10" s="15" t="s">
        <v>291</v>
      </c>
      <c r="D10" s="16">
        <f>SUMIF(budget!C:C,A:A,budget!I:I)</f>
        <v>0</v>
      </c>
      <c r="E10" s="17"/>
      <c r="F10" s="9"/>
    </row>
    <row r="11" spans="1:6" ht="20" customHeight="1" x14ac:dyDescent="0.3">
      <c r="A11" s="1" t="s">
        <v>292</v>
      </c>
      <c r="B11" s="122" t="s">
        <v>293</v>
      </c>
      <c r="C11" s="10" t="s">
        <v>294</v>
      </c>
      <c r="D11" s="11">
        <f>SUMIF(budget!C:C,A:A,budget!I:I)</f>
        <v>0</v>
      </c>
      <c r="E11" s="12"/>
      <c r="F11" s="9"/>
    </row>
    <row r="12" spans="1:6" ht="20" customHeight="1" x14ac:dyDescent="0.3">
      <c r="A12" s="1" t="s">
        <v>95</v>
      </c>
      <c r="B12" s="123"/>
      <c r="C12" s="2" t="s">
        <v>295</v>
      </c>
      <c r="D12" s="14">
        <f>SUMIF(budget!C:C,A:A,budget!I:I)</f>
        <v>0</v>
      </c>
      <c r="E12" s="9"/>
      <c r="F12" s="9"/>
    </row>
    <row r="13" spans="1:6" ht="20" customHeight="1" x14ac:dyDescent="0.3">
      <c r="A13" s="1" t="s">
        <v>96</v>
      </c>
      <c r="B13" s="123"/>
      <c r="C13" s="2" t="s">
        <v>296</v>
      </c>
      <c r="D13" s="14">
        <f>SUMIF(budget!C:C,A:A,budget!I:I)</f>
        <v>0</v>
      </c>
      <c r="E13" s="9"/>
      <c r="F13" s="9"/>
    </row>
    <row r="14" spans="1:6" ht="20" customHeight="1" x14ac:dyDescent="0.3">
      <c r="A14" s="1" t="s">
        <v>97</v>
      </c>
      <c r="B14" s="124"/>
      <c r="C14" s="15" t="s">
        <v>297</v>
      </c>
      <c r="D14" s="16">
        <f>SUMIF(budget!C:C,A:A,budget!I:I)</f>
        <v>0</v>
      </c>
      <c r="E14" s="17"/>
      <c r="F14" s="9"/>
    </row>
    <row r="15" spans="1:6" ht="20" customHeight="1" x14ac:dyDescent="0.3">
      <c r="A15" s="1" t="s">
        <v>298</v>
      </c>
      <c r="B15" s="18" t="s">
        <v>299</v>
      </c>
      <c r="C15" s="13" t="s">
        <v>299</v>
      </c>
      <c r="D15" s="14">
        <f>SUMIF(budget!C:C,A:A,budget!I:I)</f>
        <v>0</v>
      </c>
      <c r="E15" s="9"/>
      <c r="F15" s="9"/>
    </row>
    <row r="16" spans="1:6" ht="20" customHeight="1" x14ac:dyDescent="0.3">
      <c r="A16" s="1" t="s">
        <v>99</v>
      </c>
      <c r="B16" s="122" t="s">
        <v>300</v>
      </c>
      <c r="C16" s="10" t="s">
        <v>301</v>
      </c>
      <c r="D16" s="11">
        <f>SUMIF(budget!C:C,A:A,budget!I:I)</f>
        <v>0</v>
      </c>
      <c r="E16" s="12"/>
      <c r="F16" s="9"/>
    </row>
    <row r="17" spans="1:8" ht="20" customHeight="1" x14ac:dyDescent="0.3">
      <c r="A17" s="1" t="s">
        <v>302</v>
      </c>
      <c r="B17" s="124"/>
      <c r="C17" s="15" t="s">
        <v>303</v>
      </c>
      <c r="D17" s="16">
        <f>SUMIF(budget!C:C,A:A,budget!I:I)</f>
        <v>0</v>
      </c>
      <c r="E17" s="17"/>
      <c r="F17" s="9"/>
      <c r="H17" s="19"/>
    </row>
    <row r="18" spans="1:8" ht="20" customHeight="1" x14ac:dyDescent="0.3">
      <c r="B18" s="20"/>
      <c r="C18" s="21" t="s">
        <v>304</v>
      </c>
      <c r="D18" s="22"/>
      <c r="E18" s="23"/>
      <c r="F18" s="24" t="s">
        <v>305</v>
      </c>
    </row>
    <row r="19" spans="1:8" ht="20" customHeight="1" x14ac:dyDescent="0.3">
      <c r="B19" s="25" t="s">
        <v>306</v>
      </c>
      <c r="C19" s="26" t="s">
        <v>307</v>
      </c>
      <c r="D19" s="27">
        <f>SUM(D6:D18)</f>
        <v>0</v>
      </c>
      <c r="E19" s="28">
        <f>SUM(E6:E18)</f>
        <v>0</v>
      </c>
      <c r="F19" s="24"/>
    </row>
    <row r="20" spans="1:8" ht="20" customHeight="1" x14ac:dyDescent="0.3">
      <c r="A20" s="1" t="s">
        <v>308</v>
      </c>
      <c r="B20" s="29"/>
      <c r="C20" s="30" t="s">
        <v>309</v>
      </c>
      <c r="D20" s="31">
        <f>SUMIF(budget!C:C,A:A,budget!I:I)</f>
        <v>0</v>
      </c>
      <c r="E20" s="32"/>
      <c r="F20" s="24"/>
    </row>
    <row r="21" spans="1:8" ht="20" customHeight="1" x14ac:dyDescent="0.3">
      <c r="A21" s="1" t="s">
        <v>310</v>
      </c>
      <c r="B21" s="33"/>
      <c r="C21" s="9" t="s">
        <v>311</v>
      </c>
      <c r="D21" s="31">
        <f>SUMIF(budget!C:C,A:A,budget!I:I)</f>
        <v>0</v>
      </c>
      <c r="E21" s="9"/>
      <c r="F21" s="9"/>
    </row>
    <row r="22" spans="1:8" ht="20" customHeight="1" x14ac:dyDescent="0.3">
      <c r="A22" s="1" t="s">
        <v>312</v>
      </c>
      <c r="B22" s="33"/>
      <c r="C22" s="17" t="s">
        <v>313</v>
      </c>
      <c r="D22" s="31">
        <f>SUMIF(budget!C:C,A:A,budget!I:I)</f>
        <v>0</v>
      </c>
      <c r="E22" s="9"/>
      <c r="F22" s="9"/>
    </row>
    <row r="23" spans="1:8" ht="20" customHeight="1" x14ac:dyDescent="0.3">
      <c r="B23" s="33"/>
      <c r="C23" s="34" t="s">
        <v>314</v>
      </c>
      <c r="D23" s="27">
        <f>SUM(D19:D22)</f>
        <v>0</v>
      </c>
      <c r="E23" s="28">
        <f>SUM(E19:E22)</f>
        <v>0</v>
      </c>
      <c r="F23" s="9"/>
    </row>
    <row r="24" spans="1:8" ht="20" customHeight="1" x14ac:dyDescent="0.3">
      <c r="B24" s="35"/>
      <c r="C24" s="9" t="s">
        <v>315</v>
      </c>
      <c r="D24" s="43"/>
      <c r="E24" s="44"/>
      <c r="F24" s="9"/>
    </row>
    <row r="25" spans="1:8" ht="20" customHeight="1" x14ac:dyDescent="0.3">
      <c r="B25" s="36" t="s">
        <v>316</v>
      </c>
      <c r="C25" s="34" t="s">
        <v>317</v>
      </c>
      <c r="D25" s="45"/>
      <c r="E25" s="46"/>
      <c r="F25" s="17"/>
    </row>
    <row r="26" spans="1:8" ht="20" customHeight="1" x14ac:dyDescent="0.3">
      <c r="B26" s="125"/>
      <c r="C26" s="125"/>
      <c r="D26" s="125"/>
      <c r="E26" s="125"/>
    </row>
  </sheetData>
  <mergeCells count="9">
    <mergeCell ref="B11:B14"/>
    <mergeCell ref="B16:B17"/>
    <mergeCell ref="B26:E26"/>
    <mergeCell ref="B2:F2"/>
    <mergeCell ref="B3:B4"/>
    <mergeCell ref="C3:C4"/>
    <mergeCell ref="D3:E3"/>
    <mergeCell ref="F3:F4"/>
    <mergeCell ref="B6:B10"/>
  </mergeCells>
  <printOptions horizontalCentered="1"/>
  <pageMargins left="0" right="0" top="0.55118110236220474" bottom="0.35433070866141736" header="0.31496062992125984" footer="0.31496062992125984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4">
    <pageSetUpPr fitToPage="1"/>
  </sheetPr>
  <dimension ref="A1:D294"/>
  <sheetViews>
    <sheetView showGridLines="0" workbookViewId="0">
      <selection activeCell="D7" sqref="D7"/>
    </sheetView>
  </sheetViews>
  <sheetFormatPr defaultColWidth="9" defaultRowHeight="12.5" x14ac:dyDescent="0.3"/>
  <cols>
    <col min="1" max="1" width="7.4609375" style="42" customWidth="1"/>
    <col min="2" max="2" width="23.69140625" style="39" customWidth="1"/>
    <col min="3" max="3" width="27.4609375" style="39" customWidth="1"/>
    <col min="4" max="4" width="53.15234375" style="39" bestFit="1" customWidth="1"/>
    <col min="5" max="16384" width="9" style="39"/>
  </cols>
  <sheetData>
    <row r="1" spans="1:4" ht="13" x14ac:dyDescent="0.3">
      <c r="A1" s="38" t="s">
        <v>318</v>
      </c>
      <c r="B1" s="38" t="s">
        <v>319</v>
      </c>
      <c r="C1" s="38" t="s">
        <v>320</v>
      </c>
      <c r="D1" s="38" t="s">
        <v>321</v>
      </c>
    </row>
    <row r="2" spans="1:4" x14ac:dyDescent="0.3">
      <c r="A2" s="40">
        <v>1101</v>
      </c>
      <c r="B2" s="41" t="s">
        <v>285</v>
      </c>
      <c r="C2" s="41" t="s">
        <v>286</v>
      </c>
      <c r="D2" s="41" t="s">
        <v>322</v>
      </c>
    </row>
    <row r="3" spans="1:4" x14ac:dyDescent="0.3">
      <c r="A3" s="40">
        <v>1102</v>
      </c>
      <c r="B3" s="41" t="s">
        <v>285</v>
      </c>
      <c r="C3" s="41" t="s">
        <v>286</v>
      </c>
      <c r="D3" s="41" t="s">
        <v>323</v>
      </c>
    </row>
    <row r="4" spans="1:4" x14ac:dyDescent="0.3">
      <c r="A4" s="40">
        <v>1103</v>
      </c>
      <c r="B4" s="41" t="s">
        <v>285</v>
      </c>
      <c r="C4" s="41" t="s">
        <v>286</v>
      </c>
      <c r="D4" s="41" t="s">
        <v>324</v>
      </c>
    </row>
    <row r="5" spans="1:4" x14ac:dyDescent="0.3">
      <c r="A5" s="40">
        <v>1104</v>
      </c>
      <c r="B5" s="41" t="s">
        <v>285</v>
      </c>
      <c r="C5" s="41" t="s">
        <v>286</v>
      </c>
      <c r="D5" s="41" t="s">
        <v>325</v>
      </c>
    </row>
    <row r="6" spans="1:4" x14ac:dyDescent="0.3">
      <c r="A6" s="40">
        <v>1105</v>
      </c>
      <c r="B6" s="41" t="s">
        <v>285</v>
      </c>
      <c r="C6" s="41" t="s">
        <v>286</v>
      </c>
      <c r="D6" s="41" t="s">
        <v>326</v>
      </c>
    </row>
    <row r="7" spans="1:4" x14ac:dyDescent="0.3">
      <c r="A7" s="40">
        <v>1106</v>
      </c>
      <c r="B7" s="41" t="s">
        <v>285</v>
      </c>
      <c r="C7" s="41" t="s">
        <v>286</v>
      </c>
      <c r="D7" s="41" t="s">
        <v>327</v>
      </c>
    </row>
    <row r="8" spans="1:4" x14ac:dyDescent="0.3">
      <c r="A8" s="40">
        <v>1107</v>
      </c>
      <c r="B8" s="41" t="s">
        <v>285</v>
      </c>
      <c r="C8" s="41" t="s">
        <v>286</v>
      </c>
      <c r="D8" s="41" t="s">
        <v>328</v>
      </c>
    </row>
    <row r="9" spans="1:4" x14ac:dyDescent="0.3">
      <c r="A9" s="40">
        <v>1108</v>
      </c>
      <c r="B9" s="41" t="s">
        <v>285</v>
      </c>
      <c r="C9" s="41" t="s">
        <v>286</v>
      </c>
      <c r="D9" s="41" t="s">
        <v>329</v>
      </c>
    </row>
    <row r="10" spans="1:4" x14ac:dyDescent="0.3">
      <c r="A10" s="40">
        <v>1109</v>
      </c>
      <c r="B10" s="41" t="s">
        <v>285</v>
      </c>
      <c r="C10" s="41" t="s">
        <v>286</v>
      </c>
      <c r="D10" s="41" t="s">
        <v>330</v>
      </c>
    </row>
    <row r="11" spans="1:4" x14ac:dyDescent="0.3">
      <c r="A11" s="40">
        <v>1110</v>
      </c>
      <c r="B11" s="41" t="s">
        <v>285</v>
      </c>
      <c r="C11" s="41" t="s">
        <v>286</v>
      </c>
      <c r="D11" s="41" t="s">
        <v>331</v>
      </c>
    </row>
    <row r="12" spans="1:4" x14ac:dyDescent="0.3">
      <c r="A12" s="40">
        <v>1111</v>
      </c>
      <c r="B12" s="41" t="s">
        <v>285</v>
      </c>
      <c r="C12" s="41" t="s">
        <v>286</v>
      </c>
      <c r="D12" s="41" t="s">
        <v>332</v>
      </c>
    </row>
    <row r="13" spans="1:4" x14ac:dyDescent="0.3">
      <c r="A13" s="40">
        <v>1201</v>
      </c>
      <c r="B13" s="41" t="s">
        <v>285</v>
      </c>
      <c r="C13" s="41" t="s">
        <v>288</v>
      </c>
      <c r="D13" s="41" t="s">
        <v>333</v>
      </c>
    </row>
    <row r="14" spans="1:4" x14ac:dyDescent="0.3">
      <c r="A14" s="40">
        <v>1202</v>
      </c>
      <c r="B14" s="41" t="s">
        <v>285</v>
      </c>
      <c r="C14" s="41" t="s">
        <v>288</v>
      </c>
      <c r="D14" s="41" t="s">
        <v>334</v>
      </c>
    </row>
    <row r="15" spans="1:4" x14ac:dyDescent="0.3">
      <c r="A15" s="40">
        <v>1203</v>
      </c>
      <c r="B15" s="41" t="s">
        <v>285</v>
      </c>
      <c r="C15" s="41" t="s">
        <v>288</v>
      </c>
      <c r="D15" s="41" t="s">
        <v>335</v>
      </c>
    </row>
    <row r="16" spans="1:4" x14ac:dyDescent="0.3">
      <c r="A16" s="40">
        <v>1204</v>
      </c>
      <c r="B16" s="41" t="s">
        <v>285</v>
      </c>
      <c r="C16" s="41" t="s">
        <v>288</v>
      </c>
      <c r="D16" s="41" t="s">
        <v>336</v>
      </c>
    </row>
    <row r="17" spans="1:4" x14ac:dyDescent="0.3">
      <c r="A17" s="40">
        <v>1205</v>
      </c>
      <c r="B17" s="41" t="s">
        <v>285</v>
      </c>
      <c r="C17" s="41" t="s">
        <v>288</v>
      </c>
      <c r="D17" s="41" t="s">
        <v>337</v>
      </c>
    </row>
    <row r="18" spans="1:4" x14ac:dyDescent="0.3">
      <c r="A18" s="40">
        <v>1206</v>
      </c>
      <c r="B18" s="41" t="s">
        <v>285</v>
      </c>
      <c r="C18" s="41" t="s">
        <v>288</v>
      </c>
      <c r="D18" s="41" t="s">
        <v>338</v>
      </c>
    </row>
    <row r="19" spans="1:4" x14ac:dyDescent="0.3">
      <c r="A19" s="40">
        <v>1207</v>
      </c>
      <c r="B19" s="41" t="s">
        <v>285</v>
      </c>
      <c r="C19" s="41" t="s">
        <v>288</v>
      </c>
      <c r="D19" s="41" t="s">
        <v>339</v>
      </c>
    </row>
    <row r="20" spans="1:4" x14ac:dyDescent="0.3">
      <c r="A20" s="40">
        <v>1208</v>
      </c>
      <c r="B20" s="41" t="s">
        <v>285</v>
      </c>
      <c r="C20" s="41" t="s">
        <v>288</v>
      </c>
      <c r="D20" s="41" t="s">
        <v>340</v>
      </c>
    </row>
    <row r="21" spans="1:4" x14ac:dyDescent="0.3">
      <c r="A21" s="40">
        <v>1209</v>
      </c>
      <c r="B21" s="41" t="s">
        <v>285</v>
      </c>
      <c r="C21" s="41" t="s">
        <v>288</v>
      </c>
      <c r="D21" s="41" t="s">
        <v>341</v>
      </c>
    </row>
    <row r="22" spans="1:4" x14ac:dyDescent="0.3">
      <c r="A22" s="40">
        <v>1210</v>
      </c>
      <c r="B22" s="41" t="s">
        <v>285</v>
      </c>
      <c r="C22" s="41" t="s">
        <v>288</v>
      </c>
      <c r="D22" s="41" t="s">
        <v>342</v>
      </c>
    </row>
    <row r="23" spans="1:4" x14ac:dyDescent="0.3">
      <c r="A23" s="40">
        <v>1211</v>
      </c>
      <c r="B23" s="41" t="s">
        <v>285</v>
      </c>
      <c r="C23" s="41" t="s">
        <v>288</v>
      </c>
      <c r="D23" s="41" t="s">
        <v>343</v>
      </c>
    </row>
    <row r="24" spans="1:4" x14ac:dyDescent="0.3">
      <c r="A24" s="40">
        <v>1212</v>
      </c>
      <c r="B24" s="41" t="s">
        <v>285</v>
      </c>
      <c r="C24" s="41" t="s">
        <v>288</v>
      </c>
      <c r="D24" s="41" t="s">
        <v>344</v>
      </c>
    </row>
    <row r="25" spans="1:4" x14ac:dyDescent="0.3">
      <c r="A25" s="40">
        <v>1213</v>
      </c>
      <c r="B25" s="41" t="s">
        <v>285</v>
      </c>
      <c r="C25" s="41" t="s">
        <v>288</v>
      </c>
      <c r="D25" s="41" t="s">
        <v>345</v>
      </c>
    </row>
    <row r="26" spans="1:4" x14ac:dyDescent="0.3">
      <c r="A26" s="40">
        <v>1214</v>
      </c>
      <c r="B26" s="41" t="s">
        <v>285</v>
      </c>
      <c r="C26" s="41" t="s">
        <v>288</v>
      </c>
      <c r="D26" s="41" t="s">
        <v>346</v>
      </c>
    </row>
    <row r="27" spans="1:4" x14ac:dyDescent="0.3">
      <c r="A27" s="40">
        <v>1215</v>
      </c>
      <c r="B27" s="41" t="s">
        <v>285</v>
      </c>
      <c r="C27" s="41" t="s">
        <v>288</v>
      </c>
      <c r="D27" s="41" t="s">
        <v>347</v>
      </c>
    </row>
    <row r="28" spans="1:4" x14ac:dyDescent="0.3">
      <c r="A28" s="40">
        <v>1216</v>
      </c>
      <c r="B28" s="41" t="s">
        <v>285</v>
      </c>
      <c r="C28" s="41" t="s">
        <v>288</v>
      </c>
      <c r="D28" s="41" t="s">
        <v>348</v>
      </c>
    </row>
    <row r="29" spans="1:4" x14ac:dyDescent="0.3">
      <c r="A29" s="40">
        <v>1217</v>
      </c>
      <c r="B29" s="41" t="s">
        <v>285</v>
      </c>
      <c r="C29" s="41" t="s">
        <v>288</v>
      </c>
      <c r="D29" s="41" t="s">
        <v>349</v>
      </c>
    </row>
    <row r="30" spans="1:4" x14ac:dyDescent="0.3">
      <c r="A30" s="40">
        <v>1218</v>
      </c>
      <c r="B30" s="41" t="s">
        <v>285</v>
      </c>
      <c r="C30" s="41" t="s">
        <v>288</v>
      </c>
      <c r="D30" s="41" t="s">
        <v>350</v>
      </c>
    </row>
    <row r="31" spans="1:4" x14ac:dyDescent="0.3">
      <c r="A31" s="40">
        <v>1219</v>
      </c>
      <c r="B31" s="41" t="s">
        <v>285</v>
      </c>
      <c r="C31" s="41" t="s">
        <v>288</v>
      </c>
      <c r="D31" s="41" t="s">
        <v>351</v>
      </c>
    </row>
    <row r="32" spans="1:4" x14ac:dyDescent="0.3">
      <c r="A32" s="40">
        <v>1220</v>
      </c>
      <c r="B32" s="41" t="s">
        <v>285</v>
      </c>
      <c r="C32" s="41" t="s">
        <v>288</v>
      </c>
      <c r="D32" s="41" t="s">
        <v>352</v>
      </c>
    </row>
    <row r="33" spans="1:4" x14ac:dyDescent="0.3">
      <c r="A33" s="40">
        <v>1221</v>
      </c>
      <c r="B33" s="41" t="s">
        <v>285</v>
      </c>
      <c r="C33" s="41" t="s">
        <v>288</v>
      </c>
      <c r="D33" s="41" t="s">
        <v>353</v>
      </c>
    </row>
    <row r="34" spans="1:4" x14ac:dyDescent="0.3">
      <c r="A34" s="40">
        <v>1301</v>
      </c>
      <c r="B34" s="41" t="s">
        <v>285</v>
      </c>
      <c r="C34" s="41" t="s">
        <v>289</v>
      </c>
      <c r="D34" s="41" t="s">
        <v>354</v>
      </c>
    </row>
    <row r="35" spans="1:4" x14ac:dyDescent="0.3">
      <c r="A35" s="40">
        <v>1302</v>
      </c>
      <c r="B35" s="41" t="s">
        <v>285</v>
      </c>
      <c r="C35" s="41" t="s">
        <v>289</v>
      </c>
      <c r="D35" s="41" t="s">
        <v>355</v>
      </c>
    </row>
    <row r="36" spans="1:4" x14ac:dyDescent="0.3">
      <c r="A36" s="40">
        <v>1303</v>
      </c>
      <c r="B36" s="41" t="s">
        <v>285</v>
      </c>
      <c r="C36" s="41" t="s">
        <v>289</v>
      </c>
      <c r="D36" s="41" t="s">
        <v>356</v>
      </c>
    </row>
    <row r="37" spans="1:4" x14ac:dyDescent="0.3">
      <c r="A37" s="40">
        <v>1304</v>
      </c>
      <c r="B37" s="41" t="s">
        <v>285</v>
      </c>
      <c r="C37" s="41" t="s">
        <v>289</v>
      </c>
      <c r="D37" s="41" t="s">
        <v>357</v>
      </c>
    </row>
    <row r="38" spans="1:4" x14ac:dyDescent="0.3">
      <c r="A38" s="40">
        <v>1305</v>
      </c>
      <c r="B38" s="41" t="s">
        <v>285</v>
      </c>
      <c r="C38" s="41" t="s">
        <v>289</v>
      </c>
      <c r="D38" s="41" t="s">
        <v>358</v>
      </c>
    </row>
    <row r="39" spans="1:4" x14ac:dyDescent="0.3">
      <c r="A39" s="40">
        <v>1401</v>
      </c>
      <c r="B39" s="41" t="s">
        <v>285</v>
      </c>
      <c r="C39" s="41" t="s">
        <v>290</v>
      </c>
      <c r="D39" s="41" t="s">
        <v>359</v>
      </c>
    </row>
    <row r="40" spans="1:4" x14ac:dyDescent="0.3">
      <c r="A40" s="40">
        <v>1402</v>
      </c>
      <c r="B40" s="41" t="s">
        <v>285</v>
      </c>
      <c r="C40" s="41" t="s">
        <v>290</v>
      </c>
      <c r="D40" s="41" t="s">
        <v>360</v>
      </c>
    </row>
    <row r="41" spans="1:4" x14ac:dyDescent="0.3">
      <c r="A41" s="40">
        <v>1403</v>
      </c>
      <c r="B41" s="41" t="s">
        <v>285</v>
      </c>
      <c r="C41" s="41" t="s">
        <v>290</v>
      </c>
      <c r="D41" s="41" t="s">
        <v>361</v>
      </c>
    </row>
    <row r="42" spans="1:4" x14ac:dyDescent="0.3">
      <c r="A42" s="40">
        <v>1404</v>
      </c>
      <c r="B42" s="41" t="s">
        <v>285</v>
      </c>
      <c r="C42" s="41" t="s">
        <v>290</v>
      </c>
      <c r="D42" s="41" t="s">
        <v>362</v>
      </c>
    </row>
    <row r="43" spans="1:4" x14ac:dyDescent="0.3">
      <c r="A43" s="40">
        <v>1405</v>
      </c>
      <c r="B43" s="41" t="s">
        <v>285</v>
      </c>
      <c r="C43" s="41" t="s">
        <v>290</v>
      </c>
      <c r="D43" s="41" t="s">
        <v>363</v>
      </c>
    </row>
    <row r="44" spans="1:4" x14ac:dyDescent="0.3">
      <c r="A44" s="40">
        <v>1406</v>
      </c>
      <c r="B44" s="41" t="s">
        <v>285</v>
      </c>
      <c r="C44" s="41" t="s">
        <v>290</v>
      </c>
      <c r="D44" s="41" t="s">
        <v>364</v>
      </c>
    </row>
    <row r="45" spans="1:4" x14ac:dyDescent="0.3">
      <c r="A45" s="40">
        <v>1407</v>
      </c>
      <c r="B45" s="41" t="s">
        <v>285</v>
      </c>
      <c r="C45" s="41" t="s">
        <v>290</v>
      </c>
      <c r="D45" s="41" t="s">
        <v>365</v>
      </c>
    </row>
    <row r="46" spans="1:4" x14ac:dyDescent="0.3">
      <c r="A46" s="40">
        <v>1408</v>
      </c>
      <c r="B46" s="41" t="s">
        <v>285</v>
      </c>
      <c r="C46" s="41" t="s">
        <v>290</v>
      </c>
      <c r="D46" s="41" t="s">
        <v>366</v>
      </c>
    </row>
    <row r="47" spans="1:4" x14ac:dyDescent="0.3">
      <c r="A47" s="40">
        <v>1409</v>
      </c>
      <c r="B47" s="41" t="s">
        <v>285</v>
      </c>
      <c r="C47" s="41" t="s">
        <v>290</v>
      </c>
      <c r="D47" s="41" t="s">
        <v>367</v>
      </c>
    </row>
    <row r="48" spans="1:4" x14ac:dyDescent="0.3">
      <c r="A48" s="40">
        <v>1410</v>
      </c>
      <c r="B48" s="41" t="s">
        <v>285</v>
      </c>
      <c r="C48" s="41" t="s">
        <v>290</v>
      </c>
      <c r="D48" s="41" t="s">
        <v>368</v>
      </c>
    </row>
    <row r="49" spans="1:4" x14ac:dyDescent="0.3">
      <c r="A49" s="40">
        <v>1411</v>
      </c>
      <c r="B49" s="41" t="s">
        <v>285</v>
      </c>
      <c r="C49" s="41" t="s">
        <v>290</v>
      </c>
      <c r="D49" s="41" t="s">
        <v>369</v>
      </c>
    </row>
    <row r="50" spans="1:4" x14ac:dyDescent="0.3">
      <c r="A50" s="40">
        <v>1412</v>
      </c>
      <c r="B50" s="41" t="s">
        <v>285</v>
      </c>
      <c r="C50" s="41" t="s">
        <v>290</v>
      </c>
      <c r="D50" s="41" t="s">
        <v>370</v>
      </c>
    </row>
    <row r="51" spans="1:4" x14ac:dyDescent="0.3">
      <c r="A51" s="40">
        <v>1413</v>
      </c>
      <c r="B51" s="41" t="s">
        <v>285</v>
      </c>
      <c r="C51" s="41" t="s">
        <v>290</v>
      </c>
      <c r="D51" s="41" t="s">
        <v>371</v>
      </c>
    </row>
    <row r="52" spans="1:4" x14ac:dyDescent="0.3">
      <c r="A52" s="40">
        <v>1414</v>
      </c>
      <c r="B52" s="41" t="s">
        <v>285</v>
      </c>
      <c r="C52" s="41" t="s">
        <v>290</v>
      </c>
      <c r="D52" s="41" t="s">
        <v>372</v>
      </c>
    </row>
    <row r="53" spans="1:4" x14ac:dyDescent="0.3">
      <c r="A53" s="40">
        <v>1415</v>
      </c>
      <c r="B53" s="41" t="s">
        <v>285</v>
      </c>
      <c r="C53" s="41" t="s">
        <v>290</v>
      </c>
      <c r="D53" s="41" t="s">
        <v>373</v>
      </c>
    </row>
    <row r="54" spans="1:4" x14ac:dyDescent="0.3">
      <c r="A54" s="40">
        <v>1416</v>
      </c>
      <c r="B54" s="41" t="s">
        <v>285</v>
      </c>
      <c r="C54" s="41" t="s">
        <v>290</v>
      </c>
      <c r="D54" s="41" t="s">
        <v>374</v>
      </c>
    </row>
    <row r="55" spans="1:4" x14ac:dyDescent="0.3">
      <c r="A55" s="40">
        <v>1417</v>
      </c>
      <c r="B55" s="41" t="s">
        <v>285</v>
      </c>
      <c r="C55" s="41" t="s">
        <v>290</v>
      </c>
      <c r="D55" s="41" t="s">
        <v>375</v>
      </c>
    </row>
    <row r="56" spans="1:4" x14ac:dyDescent="0.3">
      <c r="A56" s="40">
        <v>1418</v>
      </c>
      <c r="B56" s="41" t="s">
        <v>285</v>
      </c>
      <c r="C56" s="41" t="s">
        <v>290</v>
      </c>
      <c r="D56" s="41" t="s">
        <v>376</v>
      </c>
    </row>
    <row r="57" spans="1:4" x14ac:dyDescent="0.3">
      <c r="A57" s="40">
        <v>1419</v>
      </c>
      <c r="B57" s="41" t="s">
        <v>285</v>
      </c>
      <c r="C57" s="41" t="s">
        <v>290</v>
      </c>
      <c r="D57" s="41" t="s">
        <v>377</v>
      </c>
    </row>
    <row r="58" spans="1:4" x14ac:dyDescent="0.3">
      <c r="A58" s="40">
        <v>1420</v>
      </c>
      <c r="B58" s="41" t="s">
        <v>285</v>
      </c>
      <c r="C58" s="41" t="s">
        <v>290</v>
      </c>
      <c r="D58" s="41" t="s">
        <v>378</v>
      </c>
    </row>
    <row r="59" spans="1:4" x14ac:dyDescent="0.3">
      <c r="A59" s="40">
        <v>1421</v>
      </c>
      <c r="B59" s="41" t="s">
        <v>285</v>
      </c>
      <c r="C59" s="41" t="s">
        <v>290</v>
      </c>
      <c r="D59" s="41" t="s">
        <v>379</v>
      </c>
    </row>
    <row r="60" spans="1:4" x14ac:dyDescent="0.3">
      <c r="A60" s="40">
        <v>1422</v>
      </c>
      <c r="B60" s="41" t="s">
        <v>285</v>
      </c>
      <c r="C60" s="41" t="s">
        <v>290</v>
      </c>
      <c r="D60" s="41" t="s">
        <v>380</v>
      </c>
    </row>
    <row r="61" spans="1:4" x14ac:dyDescent="0.3">
      <c r="A61" s="40">
        <v>1423</v>
      </c>
      <c r="B61" s="41" t="s">
        <v>285</v>
      </c>
      <c r="C61" s="41" t="s">
        <v>290</v>
      </c>
      <c r="D61" s="41" t="s">
        <v>381</v>
      </c>
    </row>
    <row r="62" spans="1:4" x14ac:dyDescent="0.3">
      <c r="A62" s="40">
        <v>1424</v>
      </c>
      <c r="B62" s="41" t="s">
        <v>285</v>
      </c>
      <c r="C62" s="41" t="s">
        <v>290</v>
      </c>
      <c r="D62" s="41" t="s">
        <v>382</v>
      </c>
    </row>
    <row r="63" spans="1:4" x14ac:dyDescent="0.3">
      <c r="A63" s="40">
        <v>1501</v>
      </c>
      <c r="B63" s="41" t="s">
        <v>285</v>
      </c>
      <c r="C63" s="41" t="s">
        <v>291</v>
      </c>
      <c r="D63" s="41" t="s">
        <v>383</v>
      </c>
    </row>
    <row r="64" spans="1:4" x14ac:dyDescent="0.3">
      <c r="A64" s="40">
        <v>1502</v>
      </c>
      <c r="B64" s="41" t="s">
        <v>285</v>
      </c>
      <c r="C64" s="41" t="s">
        <v>291</v>
      </c>
      <c r="D64" s="41" t="s">
        <v>384</v>
      </c>
    </row>
    <row r="65" spans="1:4" x14ac:dyDescent="0.3">
      <c r="A65" s="40">
        <v>1503</v>
      </c>
      <c r="B65" s="41" t="s">
        <v>285</v>
      </c>
      <c r="C65" s="41" t="s">
        <v>291</v>
      </c>
      <c r="D65" s="41" t="s">
        <v>385</v>
      </c>
    </row>
    <row r="66" spans="1:4" x14ac:dyDescent="0.3">
      <c r="A66" s="40">
        <v>1504</v>
      </c>
      <c r="B66" s="41" t="s">
        <v>285</v>
      </c>
      <c r="C66" s="41" t="s">
        <v>291</v>
      </c>
      <c r="D66" s="41" t="s">
        <v>386</v>
      </c>
    </row>
    <row r="67" spans="1:4" x14ac:dyDescent="0.3">
      <c r="A67" s="40">
        <v>1505</v>
      </c>
      <c r="B67" s="41" t="s">
        <v>285</v>
      </c>
      <c r="C67" s="41" t="s">
        <v>291</v>
      </c>
      <c r="D67" s="41" t="s">
        <v>387</v>
      </c>
    </row>
    <row r="68" spans="1:4" x14ac:dyDescent="0.3">
      <c r="A68" s="40">
        <v>1506</v>
      </c>
      <c r="B68" s="41" t="s">
        <v>285</v>
      </c>
      <c r="C68" s="41" t="s">
        <v>291</v>
      </c>
      <c r="D68" s="41" t="s">
        <v>388</v>
      </c>
    </row>
    <row r="69" spans="1:4" x14ac:dyDescent="0.3">
      <c r="A69" s="40">
        <v>1507</v>
      </c>
      <c r="B69" s="41" t="s">
        <v>285</v>
      </c>
      <c r="C69" s="41" t="s">
        <v>291</v>
      </c>
      <c r="D69" s="41" t="s">
        <v>389</v>
      </c>
    </row>
    <row r="70" spans="1:4" x14ac:dyDescent="0.3">
      <c r="A70" s="40">
        <v>1508</v>
      </c>
      <c r="B70" s="41" t="s">
        <v>285</v>
      </c>
      <c r="C70" s="41" t="s">
        <v>291</v>
      </c>
      <c r="D70" s="41" t="s">
        <v>390</v>
      </c>
    </row>
    <row r="71" spans="1:4" x14ac:dyDescent="0.3">
      <c r="A71" s="40">
        <v>1509</v>
      </c>
      <c r="B71" s="41" t="s">
        <v>285</v>
      </c>
      <c r="C71" s="41" t="s">
        <v>291</v>
      </c>
      <c r="D71" s="41" t="s">
        <v>391</v>
      </c>
    </row>
    <row r="72" spans="1:4" x14ac:dyDescent="0.3">
      <c r="A72" s="40">
        <v>1510</v>
      </c>
      <c r="B72" s="41" t="s">
        <v>285</v>
      </c>
      <c r="C72" s="41" t="s">
        <v>291</v>
      </c>
      <c r="D72" s="41" t="s">
        <v>392</v>
      </c>
    </row>
    <row r="73" spans="1:4" x14ac:dyDescent="0.3">
      <c r="A73" s="40">
        <v>1511</v>
      </c>
      <c r="B73" s="41" t="s">
        <v>285</v>
      </c>
      <c r="C73" s="41" t="s">
        <v>291</v>
      </c>
      <c r="D73" s="41" t="s">
        <v>393</v>
      </c>
    </row>
    <row r="74" spans="1:4" x14ac:dyDescent="0.3">
      <c r="A74" s="40">
        <v>1512</v>
      </c>
      <c r="B74" s="41" t="s">
        <v>285</v>
      </c>
      <c r="C74" s="41" t="s">
        <v>291</v>
      </c>
      <c r="D74" s="41" t="s">
        <v>394</v>
      </c>
    </row>
    <row r="75" spans="1:4" x14ac:dyDescent="0.3">
      <c r="A75" s="40">
        <v>1513</v>
      </c>
      <c r="B75" s="41" t="s">
        <v>285</v>
      </c>
      <c r="C75" s="41" t="s">
        <v>291</v>
      </c>
      <c r="D75" s="41" t="s">
        <v>395</v>
      </c>
    </row>
    <row r="76" spans="1:4" x14ac:dyDescent="0.3">
      <c r="A76" s="40">
        <v>1514</v>
      </c>
      <c r="B76" s="41" t="s">
        <v>285</v>
      </c>
      <c r="C76" s="41" t="s">
        <v>291</v>
      </c>
      <c r="D76" s="41" t="s">
        <v>396</v>
      </c>
    </row>
    <row r="77" spans="1:4" x14ac:dyDescent="0.3">
      <c r="A77" s="40">
        <v>2301</v>
      </c>
      <c r="B77" s="41" t="s">
        <v>293</v>
      </c>
      <c r="C77" s="41" t="s">
        <v>296</v>
      </c>
      <c r="D77" s="41" t="s">
        <v>397</v>
      </c>
    </row>
    <row r="78" spans="1:4" x14ac:dyDescent="0.3">
      <c r="A78" s="40">
        <v>2302</v>
      </c>
      <c r="B78" s="41" t="s">
        <v>293</v>
      </c>
      <c r="C78" s="41" t="s">
        <v>296</v>
      </c>
      <c r="D78" s="41" t="s">
        <v>398</v>
      </c>
    </row>
    <row r="79" spans="1:4" x14ac:dyDescent="0.3">
      <c r="A79" s="40">
        <v>2303</v>
      </c>
      <c r="B79" s="41" t="s">
        <v>293</v>
      </c>
      <c r="C79" s="41" t="s">
        <v>296</v>
      </c>
      <c r="D79" s="41" t="s">
        <v>399</v>
      </c>
    </row>
    <row r="80" spans="1:4" x14ac:dyDescent="0.3">
      <c r="A80" s="40">
        <v>2304</v>
      </c>
      <c r="B80" s="41" t="s">
        <v>293</v>
      </c>
      <c r="C80" s="41" t="s">
        <v>296</v>
      </c>
      <c r="D80" s="41" t="s">
        <v>400</v>
      </c>
    </row>
    <row r="81" spans="1:4" x14ac:dyDescent="0.3">
      <c r="A81" s="40">
        <v>2305</v>
      </c>
      <c r="B81" s="41" t="s">
        <v>293</v>
      </c>
      <c r="C81" s="41" t="s">
        <v>296</v>
      </c>
      <c r="D81" s="41" t="s">
        <v>401</v>
      </c>
    </row>
    <row r="82" spans="1:4" x14ac:dyDescent="0.3">
      <c r="A82" s="40">
        <v>2306</v>
      </c>
      <c r="B82" s="41" t="s">
        <v>293</v>
      </c>
      <c r="C82" s="41" t="s">
        <v>296</v>
      </c>
      <c r="D82" s="41" t="s">
        <v>402</v>
      </c>
    </row>
    <row r="83" spans="1:4" x14ac:dyDescent="0.3">
      <c r="A83" s="40">
        <v>2307</v>
      </c>
      <c r="B83" s="41" t="s">
        <v>293</v>
      </c>
      <c r="C83" s="41" t="s">
        <v>296</v>
      </c>
      <c r="D83" s="41" t="s">
        <v>403</v>
      </c>
    </row>
    <row r="84" spans="1:4" x14ac:dyDescent="0.3">
      <c r="A84" s="40">
        <v>2308</v>
      </c>
      <c r="B84" s="41" t="s">
        <v>293</v>
      </c>
      <c r="C84" s="41" t="s">
        <v>296</v>
      </c>
      <c r="D84" s="41" t="s">
        <v>404</v>
      </c>
    </row>
    <row r="85" spans="1:4" x14ac:dyDescent="0.3">
      <c r="A85" s="40">
        <v>2309</v>
      </c>
      <c r="B85" s="41" t="s">
        <v>293</v>
      </c>
      <c r="C85" s="41" t="s">
        <v>296</v>
      </c>
      <c r="D85" s="41" t="s">
        <v>405</v>
      </c>
    </row>
    <row r="86" spans="1:4" x14ac:dyDescent="0.3">
      <c r="A86" s="40">
        <v>2310</v>
      </c>
      <c r="B86" s="41" t="s">
        <v>293</v>
      </c>
      <c r="C86" s="41" t="s">
        <v>296</v>
      </c>
      <c r="D86" s="41" t="s">
        <v>406</v>
      </c>
    </row>
    <row r="87" spans="1:4" x14ac:dyDescent="0.3">
      <c r="A87" s="40">
        <v>2311</v>
      </c>
      <c r="B87" s="41" t="s">
        <v>293</v>
      </c>
      <c r="C87" s="41" t="s">
        <v>296</v>
      </c>
      <c r="D87" s="41" t="s">
        <v>407</v>
      </c>
    </row>
    <row r="88" spans="1:4" x14ac:dyDescent="0.3">
      <c r="A88" s="40">
        <v>2312</v>
      </c>
      <c r="B88" s="41" t="s">
        <v>293</v>
      </c>
      <c r="C88" s="41" t="s">
        <v>296</v>
      </c>
      <c r="D88" s="41" t="s">
        <v>408</v>
      </c>
    </row>
    <row r="89" spans="1:4" x14ac:dyDescent="0.3">
      <c r="A89" s="40">
        <v>2313</v>
      </c>
      <c r="B89" s="41" t="s">
        <v>293</v>
      </c>
      <c r="C89" s="41" t="s">
        <v>296</v>
      </c>
      <c r="D89" s="41" t="s">
        <v>409</v>
      </c>
    </row>
    <row r="90" spans="1:4" x14ac:dyDescent="0.3">
      <c r="A90" s="40">
        <v>2314</v>
      </c>
      <c r="B90" s="41" t="s">
        <v>293</v>
      </c>
      <c r="C90" s="41" t="s">
        <v>296</v>
      </c>
      <c r="D90" s="41" t="s">
        <v>410</v>
      </c>
    </row>
    <row r="91" spans="1:4" x14ac:dyDescent="0.3">
      <c r="A91" s="40">
        <v>2315</v>
      </c>
      <c r="B91" s="41" t="s">
        <v>293</v>
      </c>
      <c r="C91" s="41" t="s">
        <v>296</v>
      </c>
      <c r="D91" s="41" t="s">
        <v>411</v>
      </c>
    </row>
    <row r="92" spans="1:4" x14ac:dyDescent="0.3">
      <c r="A92" s="40">
        <v>2316</v>
      </c>
      <c r="B92" s="41" t="s">
        <v>293</v>
      </c>
      <c r="C92" s="41" t="s">
        <v>296</v>
      </c>
      <c r="D92" s="41" t="s">
        <v>412</v>
      </c>
    </row>
    <row r="93" spans="1:4" x14ac:dyDescent="0.3">
      <c r="A93" s="40">
        <v>2317</v>
      </c>
      <c r="B93" s="41" t="s">
        <v>293</v>
      </c>
      <c r="C93" s="41" t="s">
        <v>296</v>
      </c>
      <c r="D93" s="41" t="s">
        <v>413</v>
      </c>
    </row>
    <row r="94" spans="1:4" x14ac:dyDescent="0.3">
      <c r="A94" s="40">
        <v>2318</v>
      </c>
      <c r="B94" s="41" t="s">
        <v>293</v>
      </c>
      <c r="C94" s="41" t="s">
        <v>296</v>
      </c>
      <c r="D94" s="41" t="s">
        <v>414</v>
      </c>
    </row>
    <row r="95" spans="1:4" x14ac:dyDescent="0.3">
      <c r="A95" s="40">
        <v>2319</v>
      </c>
      <c r="B95" s="41" t="s">
        <v>293</v>
      </c>
      <c r="C95" s="41" t="s">
        <v>296</v>
      </c>
      <c r="D95" s="41" t="s">
        <v>415</v>
      </c>
    </row>
    <row r="96" spans="1:4" x14ac:dyDescent="0.3">
      <c r="A96" s="40">
        <v>2320</v>
      </c>
      <c r="B96" s="41" t="s">
        <v>293</v>
      </c>
      <c r="C96" s="41" t="s">
        <v>296</v>
      </c>
      <c r="D96" s="41" t="s">
        <v>416</v>
      </c>
    </row>
    <row r="97" spans="1:4" x14ac:dyDescent="0.3">
      <c r="A97" s="40">
        <v>2321</v>
      </c>
      <c r="B97" s="41" t="s">
        <v>293</v>
      </c>
      <c r="C97" s="41" t="s">
        <v>296</v>
      </c>
      <c r="D97" s="41" t="s">
        <v>417</v>
      </c>
    </row>
    <row r="98" spans="1:4" x14ac:dyDescent="0.3">
      <c r="A98" s="40">
        <v>2322</v>
      </c>
      <c r="B98" s="41" t="s">
        <v>293</v>
      </c>
      <c r="C98" s="41" t="s">
        <v>296</v>
      </c>
      <c r="D98" s="41" t="s">
        <v>418</v>
      </c>
    </row>
    <row r="99" spans="1:4" x14ac:dyDescent="0.3">
      <c r="A99" s="40">
        <v>2323</v>
      </c>
      <c r="B99" s="41" t="s">
        <v>293</v>
      </c>
      <c r="C99" s="41" t="s">
        <v>296</v>
      </c>
      <c r="D99" s="41" t="s">
        <v>419</v>
      </c>
    </row>
    <row r="100" spans="1:4" x14ac:dyDescent="0.3">
      <c r="A100" s="40">
        <v>2324</v>
      </c>
      <c r="B100" s="41" t="s">
        <v>293</v>
      </c>
      <c r="C100" s="41" t="s">
        <v>296</v>
      </c>
      <c r="D100" s="41" t="s">
        <v>420</v>
      </c>
    </row>
    <row r="101" spans="1:4" x14ac:dyDescent="0.3">
      <c r="A101" s="40">
        <v>2325</v>
      </c>
      <c r="B101" s="41" t="s">
        <v>293</v>
      </c>
      <c r="C101" s="41" t="s">
        <v>296</v>
      </c>
      <c r="D101" s="41" t="s">
        <v>421</v>
      </c>
    </row>
    <row r="102" spans="1:4" x14ac:dyDescent="0.3">
      <c r="A102" s="40">
        <v>2326</v>
      </c>
      <c r="B102" s="41" t="s">
        <v>293</v>
      </c>
      <c r="C102" s="41" t="s">
        <v>296</v>
      </c>
      <c r="D102" s="41" t="s">
        <v>422</v>
      </c>
    </row>
    <row r="103" spans="1:4" x14ac:dyDescent="0.3">
      <c r="A103" s="40">
        <v>2327</v>
      </c>
      <c r="B103" s="41" t="s">
        <v>293</v>
      </c>
      <c r="C103" s="41" t="s">
        <v>296</v>
      </c>
      <c r="D103" s="41" t="s">
        <v>423</v>
      </c>
    </row>
    <row r="104" spans="1:4" x14ac:dyDescent="0.3">
      <c r="A104" s="40">
        <v>2328</v>
      </c>
      <c r="B104" s="41" t="s">
        <v>293</v>
      </c>
      <c r="C104" s="41" t="s">
        <v>296</v>
      </c>
      <c r="D104" s="41" t="s">
        <v>424</v>
      </c>
    </row>
    <row r="105" spans="1:4" x14ac:dyDescent="0.3">
      <c r="A105" s="40">
        <v>2329</v>
      </c>
      <c r="B105" s="41" t="s">
        <v>293</v>
      </c>
      <c r="C105" s="41" t="s">
        <v>296</v>
      </c>
      <c r="D105" s="41" t="s">
        <v>425</v>
      </c>
    </row>
    <row r="106" spans="1:4" ht="14" customHeight="1" x14ac:dyDescent="0.3">
      <c r="A106" s="40">
        <v>2330</v>
      </c>
      <c r="B106" s="41" t="s">
        <v>293</v>
      </c>
      <c r="C106" s="41" t="s">
        <v>296</v>
      </c>
      <c r="D106" s="41" t="s">
        <v>426</v>
      </c>
    </row>
    <row r="107" spans="1:4" x14ac:dyDescent="0.3">
      <c r="A107" s="40">
        <v>2331</v>
      </c>
      <c r="B107" s="41" t="s">
        <v>293</v>
      </c>
      <c r="C107" s="41" t="s">
        <v>296</v>
      </c>
      <c r="D107" s="41" t="s">
        <v>427</v>
      </c>
    </row>
    <row r="108" spans="1:4" x14ac:dyDescent="0.3">
      <c r="A108" s="40">
        <v>2201</v>
      </c>
      <c r="B108" s="41" t="s">
        <v>293</v>
      </c>
      <c r="C108" s="41" t="s">
        <v>295</v>
      </c>
      <c r="D108" s="41" t="s">
        <v>428</v>
      </c>
    </row>
    <row r="109" spans="1:4" x14ac:dyDescent="0.3">
      <c r="A109" s="40">
        <v>2202</v>
      </c>
      <c r="B109" s="41" t="s">
        <v>293</v>
      </c>
      <c r="C109" s="41" t="s">
        <v>295</v>
      </c>
      <c r="D109" s="41" t="s">
        <v>429</v>
      </c>
    </row>
    <row r="110" spans="1:4" x14ac:dyDescent="0.3">
      <c r="A110" s="40">
        <v>2203</v>
      </c>
      <c r="B110" s="41" t="s">
        <v>293</v>
      </c>
      <c r="C110" s="41" t="s">
        <v>295</v>
      </c>
      <c r="D110" s="41" t="s">
        <v>430</v>
      </c>
    </row>
    <row r="111" spans="1:4" x14ac:dyDescent="0.3">
      <c r="A111" s="40">
        <v>2204</v>
      </c>
      <c r="B111" s="41" t="s">
        <v>293</v>
      </c>
      <c r="C111" s="41" t="s">
        <v>295</v>
      </c>
      <c r="D111" s="41" t="s">
        <v>431</v>
      </c>
    </row>
    <row r="112" spans="1:4" x14ac:dyDescent="0.3">
      <c r="A112" s="40">
        <v>2205</v>
      </c>
      <c r="B112" s="41" t="s">
        <v>293</v>
      </c>
      <c r="C112" s="41" t="s">
        <v>295</v>
      </c>
      <c r="D112" s="41" t="s">
        <v>432</v>
      </c>
    </row>
    <row r="113" spans="1:4" x14ac:dyDescent="0.3">
      <c r="A113" s="40">
        <v>2206</v>
      </c>
      <c r="B113" s="41" t="s">
        <v>293</v>
      </c>
      <c r="C113" s="41" t="s">
        <v>295</v>
      </c>
      <c r="D113" s="41" t="s">
        <v>433</v>
      </c>
    </row>
    <row r="114" spans="1:4" x14ac:dyDescent="0.3">
      <c r="A114" s="40">
        <v>2207</v>
      </c>
      <c r="B114" s="41" t="s">
        <v>293</v>
      </c>
      <c r="C114" s="41" t="s">
        <v>295</v>
      </c>
      <c r="D114" s="41" t="s">
        <v>434</v>
      </c>
    </row>
    <row r="115" spans="1:4" x14ac:dyDescent="0.3">
      <c r="A115" s="40">
        <v>2208</v>
      </c>
      <c r="B115" s="41" t="s">
        <v>293</v>
      </c>
      <c r="C115" s="41" t="s">
        <v>295</v>
      </c>
      <c r="D115" s="41" t="s">
        <v>435</v>
      </c>
    </row>
    <row r="116" spans="1:4" x14ac:dyDescent="0.3">
      <c r="A116" s="40">
        <v>2209</v>
      </c>
      <c r="B116" s="41" t="s">
        <v>293</v>
      </c>
      <c r="C116" s="41" t="s">
        <v>295</v>
      </c>
      <c r="D116" s="41" t="s">
        <v>436</v>
      </c>
    </row>
    <row r="117" spans="1:4" x14ac:dyDescent="0.3">
      <c r="A117" s="40">
        <v>2210</v>
      </c>
      <c r="B117" s="41" t="s">
        <v>293</v>
      </c>
      <c r="C117" s="41" t="s">
        <v>295</v>
      </c>
      <c r="D117" s="41" t="s">
        <v>437</v>
      </c>
    </row>
    <row r="118" spans="1:4" x14ac:dyDescent="0.3">
      <c r="A118" s="40">
        <v>2211</v>
      </c>
      <c r="B118" s="41" t="s">
        <v>293</v>
      </c>
      <c r="C118" s="41" t="s">
        <v>295</v>
      </c>
      <c r="D118" s="41" t="s">
        <v>438</v>
      </c>
    </row>
    <row r="119" spans="1:4" x14ac:dyDescent="0.3">
      <c r="A119" s="40">
        <v>2212</v>
      </c>
      <c r="B119" s="41" t="s">
        <v>293</v>
      </c>
      <c r="C119" s="41" t="s">
        <v>295</v>
      </c>
      <c r="D119" s="41" t="s">
        <v>439</v>
      </c>
    </row>
    <row r="120" spans="1:4" x14ac:dyDescent="0.3">
      <c r="A120" s="40">
        <v>2213</v>
      </c>
      <c r="B120" s="41" t="s">
        <v>293</v>
      </c>
      <c r="C120" s="41" t="s">
        <v>295</v>
      </c>
      <c r="D120" s="41" t="s">
        <v>440</v>
      </c>
    </row>
    <row r="121" spans="1:4" x14ac:dyDescent="0.3">
      <c r="A121" s="40">
        <v>2214</v>
      </c>
      <c r="B121" s="41" t="s">
        <v>293</v>
      </c>
      <c r="C121" s="41" t="s">
        <v>295</v>
      </c>
      <c r="D121" s="41" t="s">
        <v>441</v>
      </c>
    </row>
    <row r="122" spans="1:4" x14ac:dyDescent="0.3">
      <c r="A122" s="40">
        <v>2215</v>
      </c>
      <c r="B122" s="41" t="s">
        <v>293</v>
      </c>
      <c r="C122" s="41" t="s">
        <v>295</v>
      </c>
      <c r="D122" s="41" t="s">
        <v>442</v>
      </c>
    </row>
    <row r="123" spans="1:4" x14ac:dyDescent="0.3">
      <c r="A123" s="40">
        <v>2216</v>
      </c>
      <c r="B123" s="41" t="s">
        <v>293</v>
      </c>
      <c r="C123" s="41" t="s">
        <v>295</v>
      </c>
      <c r="D123" s="41" t="s">
        <v>443</v>
      </c>
    </row>
    <row r="124" spans="1:4" x14ac:dyDescent="0.3">
      <c r="A124" s="40">
        <v>2217</v>
      </c>
      <c r="B124" s="41" t="s">
        <v>293</v>
      </c>
      <c r="C124" s="41" t="s">
        <v>295</v>
      </c>
      <c r="D124" s="41" t="s">
        <v>444</v>
      </c>
    </row>
    <row r="125" spans="1:4" x14ac:dyDescent="0.3">
      <c r="A125" s="40">
        <v>2218</v>
      </c>
      <c r="B125" s="41" t="s">
        <v>293</v>
      </c>
      <c r="C125" s="41" t="s">
        <v>295</v>
      </c>
      <c r="D125" s="41" t="s">
        <v>445</v>
      </c>
    </row>
    <row r="126" spans="1:4" x14ac:dyDescent="0.3">
      <c r="A126" s="40">
        <v>2219</v>
      </c>
      <c r="B126" s="41" t="s">
        <v>293</v>
      </c>
      <c r="C126" s="41" t="s">
        <v>295</v>
      </c>
      <c r="D126" s="41" t="s">
        <v>446</v>
      </c>
    </row>
    <row r="127" spans="1:4" x14ac:dyDescent="0.3">
      <c r="A127" s="40">
        <v>2220</v>
      </c>
      <c r="B127" s="41" t="s">
        <v>293</v>
      </c>
      <c r="C127" s="41" t="s">
        <v>295</v>
      </c>
      <c r="D127" s="41" t="s">
        <v>447</v>
      </c>
    </row>
    <row r="128" spans="1:4" x14ac:dyDescent="0.3">
      <c r="A128" s="40">
        <v>2101</v>
      </c>
      <c r="B128" s="41" t="s">
        <v>293</v>
      </c>
      <c r="C128" s="41" t="s">
        <v>294</v>
      </c>
      <c r="D128" s="41" t="s">
        <v>448</v>
      </c>
    </row>
    <row r="129" spans="1:4" x14ac:dyDescent="0.3">
      <c r="A129" s="40">
        <v>2102</v>
      </c>
      <c r="B129" s="41" t="s">
        <v>293</v>
      </c>
      <c r="C129" s="41" t="s">
        <v>294</v>
      </c>
      <c r="D129" s="41" t="s">
        <v>449</v>
      </c>
    </row>
    <row r="130" spans="1:4" x14ac:dyDescent="0.3">
      <c r="A130" s="40">
        <v>2103</v>
      </c>
      <c r="B130" s="41" t="s">
        <v>293</v>
      </c>
      <c r="C130" s="41" t="s">
        <v>294</v>
      </c>
      <c r="D130" s="41" t="s">
        <v>450</v>
      </c>
    </row>
    <row r="131" spans="1:4" x14ac:dyDescent="0.3">
      <c r="A131" s="40">
        <v>2104</v>
      </c>
      <c r="B131" s="41" t="s">
        <v>293</v>
      </c>
      <c r="C131" s="41" t="s">
        <v>294</v>
      </c>
      <c r="D131" s="41" t="s">
        <v>451</v>
      </c>
    </row>
    <row r="132" spans="1:4" x14ac:dyDescent="0.3">
      <c r="A132" s="40">
        <v>2105</v>
      </c>
      <c r="B132" s="41" t="s">
        <v>293</v>
      </c>
      <c r="C132" s="41" t="s">
        <v>294</v>
      </c>
      <c r="D132" s="41" t="s">
        <v>452</v>
      </c>
    </row>
    <row r="133" spans="1:4" x14ac:dyDescent="0.3">
      <c r="A133" s="40">
        <v>2106</v>
      </c>
      <c r="B133" s="41" t="s">
        <v>293</v>
      </c>
      <c r="C133" s="41" t="s">
        <v>294</v>
      </c>
      <c r="D133" s="41" t="s">
        <v>453</v>
      </c>
    </row>
    <row r="134" spans="1:4" x14ac:dyDescent="0.3">
      <c r="A134" s="40">
        <v>2107</v>
      </c>
      <c r="B134" s="41" t="s">
        <v>293</v>
      </c>
      <c r="C134" s="41" t="s">
        <v>294</v>
      </c>
      <c r="D134" s="41" t="s">
        <v>454</v>
      </c>
    </row>
    <row r="135" spans="1:4" x14ac:dyDescent="0.3">
      <c r="A135" s="40">
        <v>2108</v>
      </c>
      <c r="B135" s="41" t="s">
        <v>293</v>
      </c>
      <c r="C135" s="41" t="s">
        <v>294</v>
      </c>
      <c r="D135" s="41" t="s">
        <v>455</v>
      </c>
    </row>
    <row r="136" spans="1:4" x14ac:dyDescent="0.3">
      <c r="A136" s="40">
        <v>2109</v>
      </c>
      <c r="B136" s="41" t="s">
        <v>293</v>
      </c>
      <c r="C136" s="41" t="s">
        <v>294</v>
      </c>
      <c r="D136" s="41" t="s">
        <v>456</v>
      </c>
    </row>
    <row r="137" spans="1:4" x14ac:dyDescent="0.3">
      <c r="A137" s="40">
        <v>2110</v>
      </c>
      <c r="B137" s="41" t="s">
        <v>293</v>
      </c>
      <c r="C137" s="41" t="s">
        <v>294</v>
      </c>
      <c r="D137" s="41" t="s">
        <v>457</v>
      </c>
    </row>
    <row r="138" spans="1:4" x14ac:dyDescent="0.3">
      <c r="A138" s="40">
        <v>2111</v>
      </c>
      <c r="B138" s="41" t="s">
        <v>293</v>
      </c>
      <c r="C138" s="41" t="s">
        <v>294</v>
      </c>
      <c r="D138" s="41" t="s">
        <v>458</v>
      </c>
    </row>
    <row r="139" spans="1:4" x14ac:dyDescent="0.3">
      <c r="A139" s="40">
        <v>2112</v>
      </c>
      <c r="B139" s="41" t="s">
        <v>293</v>
      </c>
      <c r="C139" s="41" t="s">
        <v>294</v>
      </c>
      <c r="D139" s="41" t="s">
        <v>459</v>
      </c>
    </row>
    <row r="140" spans="1:4" x14ac:dyDescent="0.3">
      <c r="A140" s="40">
        <v>2113</v>
      </c>
      <c r="B140" s="41" t="s">
        <v>293</v>
      </c>
      <c r="C140" s="41" t="s">
        <v>294</v>
      </c>
      <c r="D140" s="41" t="s">
        <v>460</v>
      </c>
    </row>
    <row r="141" spans="1:4" x14ac:dyDescent="0.3">
      <c r="A141" s="40">
        <v>2114</v>
      </c>
      <c r="B141" s="41" t="s">
        <v>293</v>
      </c>
      <c r="C141" s="41" t="s">
        <v>294</v>
      </c>
      <c r="D141" s="41" t="s">
        <v>461</v>
      </c>
    </row>
    <row r="142" spans="1:4" x14ac:dyDescent="0.3">
      <c r="A142" s="40">
        <v>2115</v>
      </c>
      <c r="B142" s="41" t="s">
        <v>293</v>
      </c>
      <c r="C142" s="41" t="s">
        <v>294</v>
      </c>
      <c r="D142" s="41" t="s">
        <v>462</v>
      </c>
    </row>
    <row r="143" spans="1:4" x14ac:dyDescent="0.3">
      <c r="A143" s="40">
        <v>2116</v>
      </c>
      <c r="B143" s="41" t="s">
        <v>293</v>
      </c>
      <c r="C143" s="41" t="s">
        <v>294</v>
      </c>
      <c r="D143" s="41" t="s">
        <v>463</v>
      </c>
    </row>
    <row r="144" spans="1:4" x14ac:dyDescent="0.3">
      <c r="A144" s="40">
        <v>2117</v>
      </c>
      <c r="B144" s="41" t="s">
        <v>293</v>
      </c>
      <c r="C144" s="41" t="s">
        <v>294</v>
      </c>
      <c r="D144" s="41" t="s">
        <v>464</v>
      </c>
    </row>
    <row r="145" spans="1:4" x14ac:dyDescent="0.3">
      <c r="A145" s="40">
        <v>2118</v>
      </c>
      <c r="B145" s="41" t="s">
        <v>293</v>
      </c>
      <c r="C145" s="41" t="s">
        <v>294</v>
      </c>
      <c r="D145" s="41" t="s">
        <v>465</v>
      </c>
    </row>
    <row r="146" spans="1:4" x14ac:dyDescent="0.3">
      <c r="A146" s="40">
        <v>2119</v>
      </c>
      <c r="B146" s="41" t="s">
        <v>293</v>
      </c>
      <c r="C146" s="41" t="s">
        <v>294</v>
      </c>
      <c r="D146" s="41" t="s">
        <v>466</v>
      </c>
    </row>
    <row r="147" spans="1:4" x14ac:dyDescent="0.3">
      <c r="A147" s="40">
        <v>2120</v>
      </c>
      <c r="B147" s="41" t="s">
        <v>293</v>
      </c>
      <c r="C147" s="41" t="s">
        <v>294</v>
      </c>
      <c r="D147" s="41" t="s">
        <v>467</v>
      </c>
    </row>
    <row r="148" spans="1:4" x14ac:dyDescent="0.3">
      <c r="A148" s="40">
        <v>2121</v>
      </c>
      <c r="B148" s="41" t="s">
        <v>293</v>
      </c>
      <c r="C148" s="41" t="s">
        <v>294</v>
      </c>
      <c r="D148" s="41" t="s">
        <v>468</v>
      </c>
    </row>
    <row r="149" spans="1:4" x14ac:dyDescent="0.3">
      <c r="A149" s="40">
        <v>2122</v>
      </c>
      <c r="B149" s="41" t="s">
        <v>293</v>
      </c>
      <c r="C149" s="41" t="s">
        <v>294</v>
      </c>
      <c r="D149" s="41" t="s">
        <v>469</v>
      </c>
    </row>
    <row r="150" spans="1:4" x14ac:dyDescent="0.3">
      <c r="A150" s="40">
        <v>2123</v>
      </c>
      <c r="B150" s="41" t="s">
        <v>293</v>
      </c>
      <c r="C150" s="41" t="s">
        <v>294</v>
      </c>
      <c r="D150" s="41" t="s">
        <v>470</v>
      </c>
    </row>
    <row r="151" spans="1:4" x14ac:dyDescent="0.3">
      <c r="A151" s="40">
        <v>2124</v>
      </c>
      <c r="B151" s="41" t="s">
        <v>293</v>
      </c>
      <c r="C151" s="41" t="s">
        <v>294</v>
      </c>
      <c r="D151" s="41" t="s">
        <v>471</v>
      </c>
    </row>
    <row r="152" spans="1:4" x14ac:dyDescent="0.3">
      <c r="A152" s="40">
        <v>2125</v>
      </c>
      <c r="B152" s="41" t="s">
        <v>293</v>
      </c>
      <c r="C152" s="41" t="s">
        <v>294</v>
      </c>
      <c r="D152" s="41" t="s">
        <v>472</v>
      </c>
    </row>
    <row r="153" spans="1:4" x14ac:dyDescent="0.3">
      <c r="A153" s="40">
        <v>2126</v>
      </c>
      <c r="B153" s="41" t="s">
        <v>293</v>
      </c>
      <c r="C153" s="41" t="s">
        <v>294</v>
      </c>
      <c r="D153" s="41" t="s">
        <v>473</v>
      </c>
    </row>
    <row r="154" spans="1:4" x14ac:dyDescent="0.3">
      <c r="A154" s="40">
        <v>2127</v>
      </c>
      <c r="B154" s="41" t="s">
        <v>293</v>
      </c>
      <c r="C154" s="41" t="s">
        <v>294</v>
      </c>
      <c r="D154" s="41" t="s">
        <v>474</v>
      </c>
    </row>
    <row r="155" spans="1:4" x14ac:dyDescent="0.3">
      <c r="A155" s="40">
        <v>2128</v>
      </c>
      <c r="B155" s="41" t="s">
        <v>293</v>
      </c>
      <c r="C155" s="41" t="s">
        <v>294</v>
      </c>
      <c r="D155" s="41" t="s">
        <v>475</v>
      </c>
    </row>
    <row r="156" spans="1:4" x14ac:dyDescent="0.3">
      <c r="A156" s="40">
        <v>2129</v>
      </c>
      <c r="B156" s="41" t="s">
        <v>293</v>
      </c>
      <c r="C156" s="41" t="s">
        <v>294</v>
      </c>
      <c r="D156" s="41" t="s">
        <v>476</v>
      </c>
    </row>
    <row r="157" spans="1:4" x14ac:dyDescent="0.3">
      <c r="A157" s="40">
        <v>2130</v>
      </c>
      <c r="B157" s="41" t="s">
        <v>293</v>
      </c>
      <c r="C157" s="41" t="s">
        <v>294</v>
      </c>
      <c r="D157" s="41" t="s">
        <v>477</v>
      </c>
    </row>
    <row r="158" spans="1:4" x14ac:dyDescent="0.3">
      <c r="A158" s="40">
        <v>2131</v>
      </c>
      <c r="B158" s="41" t="s">
        <v>293</v>
      </c>
      <c r="C158" s="41" t="s">
        <v>294</v>
      </c>
      <c r="D158" s="41" t="s">
        <v>478</v>
      </c>
    </row>
    <row r="159" spans="1:4" x14ac:dyDescent="0.3">
      <c r="A159" s="40">
        <v>2132</v>
      </c>
      <c r="B159" s="41" t="s">
        <v>293</v>
      </c>
      <c r="C159" s="41" t="s">
        <v>294</v>
      </c>
      <c r="D159" s="41" t="s">
        <v>479</v>
      </c>
    </row>
    <row r="160" spans="1:4" x14ac:dyDescent="0.3">
      <c r="A160" s="40">
        <v>2133</v>
      </c>
      <c r="B160" s="41" t="s">
        <v>293</v>
      </c>
      <c r="C160" s="41" t="s">
        <v>294</v>
      </c>
      <c r="D160" s="41" t="s">
        <v>480</v>
      </c>
    </row>
    <row r="161" spans="1:4" x14ac:dyDescent="0.3">
      <c r="A161" s="40">
        <v>2134</v>
      </c>
      <c r="B161" s="41" t="s">
        <v>293</v>
      </c>
      <c r="C161" s="41" t="s">
        <v>294</v>
      </c>
      <c r="D161" s="41" t="s">
        <v>481</v>
      </c>
    </row>
    <row r="162" spans="1:4" x14ac:dyDescent="0.3">
      <c r="A162" s="40">
        <v>2135</v>
      </c>
      <c r="B162" s="41" t="s">
        <v>293</v>
      </c>
      <c r="C162" s="41" t="s">
        <v>294</v>
      </c>
      <c r="D162" s="41" t="s">
        <v>482</v>
      </c>
    </row>
    <row r="163" spans="1:4" x14ac:dyDescent="0.3">
      <c r="A163" s="40">
        <v>2136</v>
      </c>
      <c r="B163" s="41" t="s">
        <v>293</v>
      </c>
      <c r="C163" s="41" t="s">
        <v>294</v>
      </c>
      <c r="D163" s="41" t="s">
        <v>483</v>
      </c>
    </row>
    <row r="164" spans="1:4" x14ac:dyDescent="0.3">
      <c r="A164" s="40">
        <v>2137</v>
      </c>
      <c r="B164" s="41" t="s">
        <v>293</v>
      </c>
      <c r="C164" s="41" t="s">
        <v>294</v>
      </c>
      <c r="D164" s="41" t="s">
        <v>484</v>
      </c>
    </row>
    <row r="165" spans="1:4" x14ac:dyDescent="0.3">
      <c r="A165" s="40">
        <v>2138</v>
      </c>
      <c r="B165" s="41" t="s">
        <v>293</v>
      </c>
      <c r="C165" s="41" t="s">
        <v>294</v>
      </c>
      <c r="D165" s="41" t="s">
        <v>485</v>
      </c>
    </row>
    <row r="166" spans="1:4" x14ac:dyDescent="0.3">
      <c r="A166" s="40">
        <v>2139</v>
      </c>
      <c r="B166" s="41" t="s">
        <v>293</v>
      </c>
      <c r="C166" s="41" t="s">
        <v>294</v>
      </c>
      <c r="D166" s="41" t="s">
        <v>486</v>
      </c>
    </row>
    <row r="167" spans="1:4" x14ac:dyDescent="0.3">
      <c r="A167" s="40">
        <v>2140</v>
      </c>
      <c r="B167" s="41" t="s">
        <v>293</v>
      </c>
      <c r="C167" s="41" t="s">
        <v>294</v>
      </c>
      <c r="D167" s="41" t="s">
        <v>487</v>
      </c>
    </row>
    <row r="168" spans="1:4" x14ac:dyDescent="0.3">
      <c r="A168" s="40">
        <v>2141</v>
      </c>
      <c r="B168" s="41" t="s">
        <v>293</v>
      </c>
      <c r="C168" s="41" t="s">
        <v>294</v>
      </c>
      <c r="D168" s="41" t="s">
        <v>488</v>
      </c>
    </row>
    <row r="169" spans="1:4" x14ac:dyDescent="0.3">
      <c r="A169" s="40">
        <v>2142</v>
      </c>
      <c r="B169" s="41" t="s">
        <v>293</v>
      </c>
      <c r="C169" s="41" t="s">
        <v>294</v>
      </c>
      <c r="D169" s="41" t="s">
        <v>489</v>
      </c>
    </row>
    <row r="170" spans="1:4" x14ac:dyDescent="0.3">
      <c r="A170" s="40">
        <v>2143</v>
      </c>
      <c r="B170" s="41" t="s">
        <v>293</v>
      </c>
      <c r="C170" s="41" t="s">
        <v>294</v>
      </c>
      <c r="D170" s="41" t="s">
        <v>490</v>
      </c>
    </row>
    <row r="171" spans="1:4" x14ac:dyDescent="0.3">
      <c r="A171" s="40">
        <v>2144</v>
      </c>
      <c r="B171" s="41" t="s">
        <v>293</v>
      </c>
      <c r="C171" s="41" t="s">
        <v>294</v>
      </c>
      <c r="D171" s="41" t="s">
        <v>491</v>
      </c>
    </row>
    <row r="172" spans="1:4" x14ac:dyDescent="0.3">
      <c r="A172" s="40">
        <v>2145</v>
      </c>
      <c r="B172" s="41" t="s">
        <v>293</v>
      </c>
      <c r="C172" s="41" t="s">
        <v>294</v>
      </c>
      <c r="D172" s="41" t="s">
        <v>492</v>
      </c>
    </row>
    <row r="173" spans="1:4" x14ac:dyDescent="0.3">
      <c r="A173" s="40">
        <v>2146</v>
      </c>
      <c r="B173" s="41" t="s">
        <v>293</v>
      </c>
      <c r="C173" s="41" t="s">
        <v>294</v>
      </c>
      <c r="D173" s="41" t="s">
        <v>493</v>
      </c>
    </row>
    <row r="174" spans="1:4" x14ac:dyDescent="0.3">
      <c r="A174" s="40">
        <v>2147</v>
      </c>
      <c r="B174" s="41" t="s">
        <v>293</v>
      </c>
      <c r="C174" s="41" t="s">
        <v>294</v>
      </c>
      <c r="D174" s="41" t="s">
        <v>494</v>
      </c>
    </row>
    <row r="175" spans="1:4" x14ac:dyDescent="0.3">
      <c r="A175" s="40">
        <v>2148</v>
      </c>
      <c r="B175" s="41" t="s">
        <v>293</v>
      </c>
      <c r="C175" s="41" t="s">
        <v>294</v>
      </c>
      <c r="D175" s="41" t="s">
        <v>495</v>
      </c>
    </row>
    <row r="176" spans="1:4" x14ac:dyDescent="0.3">
      <c r="A176" s="40">
        <v>2149</v>
      </c>
      <c r="B176" s="41" t="s">
        <v>293</v>
      </c>
      <c r="C176" s="41" t="s">
        <v>294</v>
      </c>
      <c r="D176" s="41" t="s">
        <v>496</v>
      </c>
    </row>
    <row r="177" spans="1:4" x14ac:dyDescent="0.3">
      <c r="A177" s="40">
        <v>2150</v>
      </c>
      <c r="B177" s="41" t="s">
        <v>293</v>
      </c>
      <c r="C177" s="41" t="s">
        <v>294</v>
      </c>
      <c r="D177" s="41" t="s">
        <v>497</v>
      </c>
    </row>
    <row r="178" spans="1:4" x14ac:dyDescent="0.3">
      <c r="A178" s="40">
        <v>2151</v>
      </c>
      <c r="B178" s="41" t="s">
        <v>293</v>
      </c>
      <c r="C178" s="41" t="s">
        <v>294</v>
      </c>
      <c r="D178" s="41" t="s">
        <v>498</v>
      </c>
    </row>
    <row r="179" spans="1:4" x14ac:dyDescent="0.3">
      <c r="A179" s="40">
        <v>2152</v>
      </c>
      <c r="B179" s="41" t="s">
        <v>293</v>
      </c>
      <c r="C179" s="41" t="s">
        <v>294</v>
      </c>
      <c r="D179" s="41" t="s">
        <v>499</v>
      </c>
    </row>
    <row r="180" spans="1:4" x14ac:dyDescent="0.3">
      <c r="A180" s="40">
        <v>2153</v>
      </c>
      <c r="B180" s="41" t="s">
        <v>293</v>
      </c>
      <c r="C180" s="41" t="s">
        <v>294</v>
      </c>
      <c r="D180" s="41" t="s">
        <v>500</v>
      </c>
    </row>
    <row r="181" spans="1:4" x14ac:dyDescent="0.3">
      <c r="A181" s="40">
        <v>2154</v>
      </c>
      <c r="B181" s="41" t="s">
        <v>293</v>
      </c>
      <c r="C181" s="41" t="s">
        <v>294</v>
      </c>
      <c r="D181" s="41" t="s">
        <v>501</v>
      </c>
    </row>
    <row r="182" spans="1:4" x14ac:dyDescent="0.3">
      <c r="A182" s="40">
        <v>2155</v>
      </c>
      <c r="B182" s="41" t="s">
        <v>293</v>
      </c>
      <c r="C182" s="41" t="s">
        <v>294</v>
      </c>
      <c r="D182" s="41" t="s">
        <v>502</v>
      </c>
    </row>
    <row r="183" spans="1:4" x14ac:dyDescent="0.3">
      <c r="A183" s="40">
        <v>2401</v>
      </c>
      <c r="B183" s="41" t="s">
        <v>293</v>
      </c>
      <c r="C183" s="41" t="s">
        <v>297</v>
      </c>
      <c r="D183" s="41" t="s">
        <v>503</v>
      </c>
    </row>
    <row r="184" spans="1:4" x14ac:dyDescent="0.3">
      <c r="A184" s="40">
        <v>2402</v>
      </c>
      <c r="B184" s="41" t="s">
        <v>293</v>
      </c>
      <c r="C184" s="41" t="s">
        <v>297</v>
      </c>
      <c r="D184" s="41" t="s">
        <v>504</v>
      </c>
    </row>
    <row r="185" spans="1:4" x14ac:dyDescent="0.3">
      <c r="A185" s="40">
        <v>2403</v>
      </c>
      <c r="B185" s="41" t="s">
        <v>293</v>
      </c>
      <c r="C185" s="41" t="s">
        <v>297</v>
      </c>
      <c r="D185" s="41" t="s">
        <v>505</v>
      </c>
    </row>
    <row r="186" spans="1:4" x14ac:dyDescent="0.3">
      <c r="A186" s="40">
        <v>2404</v>
      </c>
      <c r="B186" s="41" t="s">
        <v>293</v>
      </c>
      <c r="C186" s="41" t="s">
        <v>297</v>
      </c>
      <c r="D186" s="41" t="s">
        <v>506</v>
      </c>
    </row>
    <row r="187" spans="1:4" x14ac:dyDescent="0.3">
      <c r="A187" s="40">
        <v>2405</v>
      </c>
      <c r="B187" s="41" t="s">
        <v>293</v>
      </c>
      <c r="C187" s="41" t="s">
        <v>297</v>
      </c>
      <c r="D187" s="41" t="s">
        <v>507</v>
      </c>
    </row>
    <row r="188" spans="1:4" x14ac:dyDescent="0.3">
      <c r="A188" s="40">
        <v>2406</v>
      </c>
      <c r="B188" s="41" t="s">
        <v>293</v>
      </c>
      <c r="C188" s="41" t="s">
        <v>297</v>
      </c>
      <c r="D188" s="41" t="s">
        <v>508</v>
      </c>
    </row>
    <row r="189" spans="1:4" x14ac:dyDescent="0.3">
      <c r="A189" s="40">
        <v>2407</v>
      </c>
      <c r="B189" s="41" t="s">
        <v>293</v>
      </c>
      <c r="C189" s="41" t="s">
        <v>297</v>
      </c>
      <c r="D189" s="41" t="s">
        <v>509</v>
      </c>
    </row>
    <row r="190" spans="1:4" x14ac:dyDescent="0.3">
      <c r="A190" s="40">
        <v>2408</v>
      </c>
      <c r="B190" s="41" t="s">
        <v>293</v>
      </c>
      <c r="C190" s="41" t="s">
        <v>297</v>
      </c>
      <c r="D190" s="41" t="s">
        <v>510</v>
      </c>
    </row>
    <row r="191" spans="1:4" x14ac:dyDescent="0.3">
      <c r="A191" s="40">
        <v>2409</v>
      </c>
      <c r="B191" s="41" t="s">
        <v>293</v>
      </c>
      <c r="C191" s="41" t="s">
        <v>297</v>
      </c>
      <c r="D191" s="41" t="s">
        <v>511</v>
      </c>
    </row>
    <row r="192" spans="1:4" x14ac:dyDescent="0.3">
      <c r="A192" s="40">
        <v>2410</v>
      </c>
      <c r="B192" s="41" t="s">
        <v>293</v>
      </c>
      <c r="C192" s="41" t="s">
        <v>297</v>
      </c>
      <c r="D192" s="41" t="s">
        <v>512</v>
      </c>
    </row>
    <row r="193" spans="1:4" x14ac:dyDescent="0.3">
      <c r="A193" s="40">
        <v>2411</v>
      </c>
      <c r="B193" s="41" t="s">
        <v>293</v>
      </c>
      <c r="C193" s="41" t="s">
        <v>297</v>
      </c>
      <c r="D193" s="41" t="s">
        <v>513</v>
      </c>
    </row>
    <row r="194" spans="1:4" x14ac:dyDescent="0.3">
      <c r="A194" s="40">
        <v>2412</v>
      </c>
      <c r="B194" s="41" t="s">
        <v>293</v>
      </c>
      <c r="C194" s="41" t="s">
        <v>297</v>
      </c>
      <c r="D194" s="41" t="s">
        <v>514</v>
      </c>
    </row>
    <row r="195" spans="1:4" x14ac:dyDescent="0.3">
      <c r="A195" s="40">
        <v>2413</v>
      </c>
      <c r="B195" s="41" t="s">
        <v>293</v>
      </c>
      <c r="C195" s="41" t="s">
        <v>297</v>
      </c>
      <c r="D195" s="41" t="s">
        <v>515</v>
      </c>
    </row>
    <row r="196" spans="1:4" x14ac:dyDescent="0.3">
      <c r="A196" s="40">
        <v>2414</v>
      </c>
      <c r="B196" s="41" t="s">
        <v>293</v>
      </c>
      <c r="C196" s="41" t="s">
        <v>297</v>
      </c>
      <c r="D196" s="41" t="s">
        <v>516</v>
      </c>
    </row>
    <row r="197" spans="1:4" x14ac:dyDescent="0.3">
      <c r="A197" s="40">
        <v>2415</v>
      </c>
      <c r="B197" s="41" t="s">
        <v>293</v>
      </c>
      <c r="C197" s="41" t="s">
        <v>297</v>
      </c>
      <c r="D197" s="41" t="s">
        <v>517</v>
      </c>
    </row>
    <row r="198" spans="1:4" x14ac:dyDescent="0.3">
      <c r="A198" s="40">
        <v>2416</v>
      </c>
      <c r="B198" s="41" t="s">
        <v>293</v>
      </c>
      <c r="C198" s="41" t="s">
        <v>297</v>
      </c>
      <c r="D198" s="41" t="s">
        <v>518</v>
      </c>
    </row>
    <row r="199" spans="1:4" x14ac:dyDescent="0.3">
      <c r="A199" s="40">
        <v>2417</v>
      </c>
      <c r="B199" s="41" t="s">
        <v>293</v>
      </c>
      <c r="C199" s="41" t="s">
        <v>297</v>
      </c>
      <c r="D199" s="41" t="s">
        <v>519</v>
      </c>
    </row>
    <row r="200" spans="1:4" x14ac:dyDescent="0.3">
      <c r="A200" s="40">
        <v>2418</v>
      </c>
      <c r="B200" s="41" t="s">
        <v>293</v>
      </c>
      <c r="C200" s="41" t="s">
        <v>297</v>
      </c>
      <c r="D200" s="41" t="s">
        <v>520</v>
      </c>
    </row>
    <row r="201" spans="1:4" x14ac:dyDescent="0.3">
      <c r="A201" s="40">
        <v>2419</v>
      </c>
      <c r="B201" s="41" t="s">
        <v>293</v>
      </c>
      <c r="C201" s="41" t="s">
        <v>297</v>
      </c>
      <c r="D201" s="41" t="s">
        <v>521</v>
      </c>
    </row>
    <row r="202" spans="1:4" x14ac:dyDescent="0.3">
      <c r="A202" s="40">
        <v>2420</v>
      </c>
      <c r="B202" s="41" t="s">
        <v>293</v>
      </c>
      <c r="C202" s="41" t="s">
        <v>297</v>
      </c>
      <c r="D202" s="41" t="s">
        <v>522</v>
      </c>
    </row>
    <row r="203" spans="1:4" x14ac:dyDescent="0.3">
      <c r="A203" s="40">
        <v>2421</v>
      </c>
      <c r="B203" s="41" t="s">
        <v>293</v>
      </c>
      <c r="C203" s="41" t="s">
        <v>297</v>
      </c>
      <c r="D203" s="41" t="s">
        <v>523</v>
      </c>
    </row>
    <row r="204" spans="1:4" x14ac:dyDescent="0.3">
      <c r="A204" s="40">
        <v>2422</v>
      </c>
      <c r="B204" s="41" t="s">
        <v>293</v>
      </c>
      <c r="C204" s="41" t="s">
        <v>297</v>
      </c>
      <c r="D204" s="41" t="s">
        <v>524</v>
      </c>
    </row>
    <row r="205" spans="1:4" x14ac:dyDescent="0.3">
      <c r="A205" s="40">
        <v>2423</v>
      </c>
      <c r="B205" s="41" t="s">
        <v>293</v>
      </c>
      <c r="C205" s="41" t="s">
        <v>297</v>
      </c>
      <c r="D205" s="41" t="s">
        <v>525</v>
      </c>
    </row>
    <row r="206" spans="1:4" x14ac:dyDescent="0.3">
      <c r="A206" s="40">
        <v>2424</v>
      </c>
      <c r="B206" s="41" t="s">
        <v>293</v>
      </c>
      <c r="C206" s="41" t="s">
        <v>297</v>
      </c>
      <c r="D206" s="41" t="s">
        <v>526</v>
      </c>
    </row>
    <row r="207" spans="1:4" x14ac:dyDescent="0.3">
      <c r="A207" s="40">
        <v>2425</v>
      </c>
      <c r="B207" s="41" t="s">
        <v>293</v>
      </c>
      <c r="C207" s="41" t="s">
        <v>297</v>
      </c>
      <c r="D207" s="41" t="s">
        <v>527</v>
      </c>
    </row>
    <row r="208" spans="1:4" x14ac:dyDescent="0.3">
      <c r="A208" s="40">
        <v>2426</v>
      </c>
      <c r="B208" s="41" t="s">
        <v>293</v>
      </c>
      <c r="C208" s="41" t="s">
        <v>297</v>
      </c>
      <c r="D208" s="41" t="s">
        <v>528</v>
      </c>
    </row>
    <row r="209" spans="1:4" x14ac:dyDescent="0.3">
      <c r="A209" s="40">
        <v>2427</v>
      </c>
      <c r="B209" s="41" t="s">
        <v>293</v>
      </c>
      <c r="C209" s="41" t="s">
        <v>297</v>
      </c>
      <c r="D209" s="41" t="s">
        <v>529</v>
      </c>
    </row>
    <row r="210" spans="1:4" x14ac:dyDescent="0.3">
      <c r="A210" s="40">
        <v>2428</v>
      </c>
      <c r="B210" s="41" t="s">
        <v>293</v>
      </c>
      <c r="C210" s="41" t="s">
        <v>297</v>
      </c>
      <c r="D210" s="41" t="s">
        <v>530</v>
      </c>
    </row>
    <row r="211" spans="1:4" x14ac:dyDescent="0.3">
      <c r="A211" s="40">
        <v>2429</v>
      </c>
      <c r="B211" s="41" t="s">
        <v>293</v>
      </c>
      <c r="C211" s="41" t="s">
        <v>297</v>
      </c>
      <c r="D211" s="41" t="s">
        <v>531</v>
      </c>
    </row>
    <row r="212" spans="1:4" x14ac:dyDescent="0.3">
      <c r="A212" s="40">
        <v>2430</v>
      </c>
      <c r="B212" s="41" t="s">
        <v>293</v>
      </c>
      <c r="C212" s="41" t="s">
        <v>297</v>
      </c>
      <c r="D212" s="41" t="s">
        <v>532</v>
      </c>
    </row>
    <row r="213" spans="1:4" x14ac:dyDescent="0.3">
      <c r="A213" s="40">
        <v>2431</v>
      </c>
      <c r="B213" s="41" t="s">
        <v>293</v>
      </c>
      <c r="C213" s="41" t="s">
        <v>297</v>
      </c>
      <c r="D213" s="41" t="s">
        <v>533</v>
      </c>
    </row>
    <row r="214" spans="1:4" x14ac:dyDescent="0.3">
      <c r="A214" s="40">
        <v>2432</v>
      </c>
      <c r="B214" s="41" t="s">
        <v>293</v>
      </c>
      <c r="C214" s="41" t="s">
        <v>297</v>
      </c>
      <c r="D214" s="41" t="s">
        <v>534</v>
      </c>
    </row>
    <row r="215" spans="1:4" x14ac:dyDescent="0.3">
      <c r="A215" s="40">
        <v>2433</v>
      </c>
      <c r="B215" s="41" t="s">
        <v>293</v>
      </c>
      <c r="C215" s="41" t="s">
        <v>297</v>
      </c>
      <c r="D215" s="41" t="s">
        <v>535</v>
      </c>
    </row>
    <row r="216" spans="1:4" x14ac:dyDescent="0.3">
      <c r="A216" s="40">
        <v>2434</v>
      </c>
      <c r="B216" s="41" t="s">
        <v>293</v>
      </c>
      <c r="C216" s="41" t="s">
        <v>297</v>
      </c>
      <c r="D216" s="41" t="s">
        <v>536</v>
      </c>
    </row>
    <row r="217" spans="1:4" x14ac:dyDescent="0.3">
      <c r="A217" s="40">
        <v>2435</v>
      </c>
      <c r="B217" s="41" t="s">
        <v>293</v>
      </c>
      <c r="C217" s="41" t="s">
        <v>297</v>
      </c>
      <c r="D217" s="41" t="s">
        <v>537</v>
      </c>
    </row>
    <row r="218" spans="1:4" x14ac:dyDescent="0.3">
      <c r="A218" s="40">
        <v>2436</v>
      </c>
      <c r="B218" s="41" t="s">
        <v>293</v>
      </c>
      <c r="C218" s="41" t="s">
        <v>297</v>
      </c>
      <c r="D218" s="41" t="s">
        <v>538</v>
      </c>
    </row>
    <row r="219" spans="1:4" x14ac:dyDescent="0.3">
      <c r="A219" s="40">
        <v>2437</v>
      </c>
      <c r="B219" s="41" t="s">
        <v>293</v>
      </c>
      <c r="C219" s="41" t="s">
        <v>297</v>
      </c>
      <c r="D219" s="41" t="s">
        <v>539</v>
      </c>
    </row>
    <row r="220" spans="1:4" x14ac:dyDescent="0.3">
      <c r="A220" s="40">
        <v>2438</v>
      </c>
      <c r="B220" s="41" t="s">
        <v>293</v>
      </c>
      <c r="C220" s="41" t="s">
        <v>297</v>
      </c>
      <c r="D220" s="41" t="s">
        <v>540</v>
      </c>
    </row>
    <row r="221" spans="1:4" x14ac:dyDescent="0.3">
      <c r="A221" s="40">
        <v>3101</v>
      </c>
      <c r="B221" s="41" t="s">
        <v>299</v>
      </c>
      <c r="C221" s="41" t="s">
        <v>299</v>
      </c>
      <c r="D221" s="41" t="s">
        <v>541</v>
      </c>
    </row>
    <row r="222" spans="1:4" x14ac:dyDescent="0.3">
      <c r="A222" s="40">
        <v>3102</v>
      </c>
      <c r="B222" s="41" t="s">
        <v>299</v>
      </c>
      <c r="C222" s="41" t="s">
        <v>299</v>
      </c>
      <c r="D222" s="41" t="s">
        <v>542</v>
      </c>
    </row>
    <row r="223" spans="1:4" x14ac:dyDescent="0.3">
      <c r="A223" s="40">
        <v>3103</v>
      </c>
      <c r="B223" s="41" t="s">
        <v>299</v>
      </c>
      <c r="C223" s="41" t="s">
        <v>299</v>
      </c>
      <c r="D223" s="41" t="s">
        <v>543</v>
      </c>
    </row>
    <row r="224" spans="1:4" x14ac:dyDescent="0.3">
      <c r="A224" s="40">
        <v>3104</v>
      </c>
      <c r="B224" s="41" t="s">
        <v>299</v>
      </c>
      <c r="C224" s="41" t="s">
        <v>299</v>
      </c>
      <c r="D224" s="41" t="s">
        <v>544</v>
      </c>
    </row>
    <row r="225" spans="1:4" x14ac:dyDescent="0.3">
      <c r="A225" s="40">
        <v>3105</v>
      </c>
      <c r="B225" s="41" t="s">
        <v>299</v>
      </c>
      <c r="C225" s="41" t="s">
        <v>299</v>
      </c>
      <c r="D225" s="41" t="s">
        <v>545</v>
      </c>
    </row>
    <row r="226" spans="1:4" x14ac:dyDescent="0.3">
      <c r="A226" s="40">
        <v>3106</v>
      </c>
      <c r="B226" s="41" t="s">
        <v>299</v>
      </c>
      <c r="C226" s="41" t="s">
        <v>299</v>
      </c>
      <c r="D226" s="41" t="s">
        <v>546</v>
      </c>
    </row>
    <row r="227" spans="1:4" x14ac:dyDescent="0.3">
      <c r="A227" s="40">
        <v>3107</v>
      </c>
      <c r="B227" s="41" t="s">
        <v>299</v>
      </c>
      <c r="C227" s="41" t="s">
        <v>299</v>
      </c>
      <c r="D227" s="41" t="s">
        <v>547</v>
      </c>
    </row>
    <row r="228" spans="1:4" x14ac:dyDescent="0.3">
      <c r="A228" s="40">
        <v>3108</v>
      </c>
      <c r="B228" s="41" t="s">
        <v>299</v>
      </c>
      <c r="C228" s="41" t="s">
        <v>299</v>
      </c>
      <c r="D228" s="41" t="s">
        <v>548</v>
      </c>
    </row>
    <row r="229" spans="1:4" x14ac:dyDescent="0.3">
      <c r="A229" s="40">
        <v>3109</v>
      </c>
      <c r="B229" s="41" t="s">
        <v>299</v>
      </c>
      <c r="C229" s="41" t="s">
        <v>299</v>
      </c>
      <c r="D229" s="41" t="s">
        <v>549</v>
      </c>
    </row>
    <row r="230" spans="1:4" x14ac:dyDescent="0.3">
      <c r="A230" s="40">
        <v>3110</v>
      </c>
      <c r="B230" s="41" t="s">
        <v>299</v>
      </c>
      <c r="C230" s="41" t="s">
        <v>299</v>
      </c>
      <c r="D230" s="41" t="s">
        <v>550</v>
      </c>
    </row>
    <row r="231" spans="1:4" x14ac:dyDescent="0.3">
      <c r="A231" s="40">
        <v>3111</v>
      </c>
      <c r="B231" s="41" t="s">
        <v>299</v>
      </c>
      <c r="C231" s="41" t="s">
        <v>299</v>
      </c>
      <c r="D231" s="41" t="s">
        <v>551</v>
      </c>
    </row>
    <row r="232" spans="1:4" x14ac:dyDescent="0.3">
      <c r="A232" s="40">
        <v>3112</v>
      </c>
      <c r="B232" s="41" t="s">
        <v>299</v>
      </c>
      <c r="C232" s="41" t="s">
        <v>299</v>
      </c>
      <c r="D232" s="41" t="s">
        <v>552</v>
      </c>
    </row>
    <row r="233" spans="1:4" x14ac:dyDescent="0.3">
      <c r="A233" s="40">
        <v>3113</v>
      </c>
      <c r="B233" s="41" t="s">
        <v>299</v>
      </c>
      <c r="C233" s="41" t="s">
        <v>299</v>
      </c>
      <c r="D233" s="41" t="s">
        <v>553</v>
      </c>
    </row>
    <row r="234" spans="1:4" x14ac:dyDescent="0.3">
      <c r="A234" s="40">
        <v>3114</v>
      </c>
      <c r="B234" s="41" t="s">
        <v>299</v>
      </c>
      <c r="C234" s="41" t="s">
        <v>299</v>
      </c>
      <c r="D234" s="41" t="s">
        <v>554</v>
      </c>
    </row>
    <row r="235" spans="1:4" x14ac:dyDescent="0.3">
      <c r="A235" s="40">
        <v>3115</v>
      </c>
      <c r="B235" s="41" t="s">
        <v>299</v>
      </c>
      <c r="C235" s="41" t="s">
        <v>299</v>
      </c>
      <c r="D235" s="41" t="s">
        <v>555</v>
      </c>
    </row>
    <row r="236" spans="1:4" x14ac:dyDescent="0.3">
      <c r="A236" s="40">
        <v>4101</v>
      </c>
      <c r="B236" s="41" t="s">
        <v>300</v>
      </c>
      <c r="C236" s="41" t="s">
        <v>301</v>
      </c>
      <c r="D236" s="41" t="s">
        <v>556</v>
      </c>
    </row>
    <row r="237" spans="1:4" x14ac:dyDescent="0.3">
      <c r="A237" s="40">
        <v>4102</v>
      </c>
      <c r="B237" s="41" t="s">
        <v>300</v>
      </c>
      <c r="C237" s="41" t="s">
        <v>301</v>
      </c>
      <c r="D237" s="41" t="s">
        <v>557</v>
      </c>
    </row>
    <row r="238" spans="1:4" x14ac:dyDescent="0.3">
      <c r="A238" s="40">
        <v>4103</v>
      </c>
      <c r="B238" s="41" t="s">
        <v>300</v>
      </c>
      <c r="C238" s="41" t="s">
        <v>301</v>
      </c>
      <c r="D238" s="41" t="s">
        <v>558</v>
      </c>
    </row>
    <row r="239" spans="1:4" x14ac:dyDescent="0.3">
      <c r="A239" s="40">
        <v>4104</v>
      </c>
      <c r="B239" s="41" t="s">
        <v>300</v>
      </c>
      <c r="C239" s="41" t="s">
        <v>301</v>
      </c>
      <c r="D239" s="41" t="s">
        <v>559</v>
      </c>
    </row>
    <row r="240" spans="1:4" x14ac:dyDescent="0.3">
      <c r="A240" s="40">
        <v>4105</v>
      </c>
      <c r="B240" s="41" t="s">
        <v>300</v>
      </c>
      <c r="C240" s="41" t="s">
        <v>301</v>
      </c>
      <c r="D240" s="41" t="s">
        <v>560</v>
      </c>
    </row>
    <row r="241" spans="1:4" x14ac:dyDescent="0.3">
      <c r="A241" s="40">
        <v>4106</v>
      </c>
      <c r="B241" s="41" t="s">
        <v>300</v>
      </c>
      <c r="C241" s="41" t="s">
        <v>301</v>
      </c>
      <c r="D241" s="41" t="s">
        <v>561</v>
      </c>
    </row>
    <row r="242" spans="1:4" x14ac:dyDescent="0.3">
      <c r="A242" s="40">
        <v>4107</v>
      </c>
      <c r="B242" s="41" t="s">
        <v>300</v>
      </c>
      <c r="C242" s="41" t="s">
        <v>301</v>
      </c>
      <c r="D242" s="41" t="s">
        <v>562</v>
      </c>
    </row>
    <row r="243" spans="1:4" x14ac:dyDescent="0.3">
      <c r="A243" s="40">
        <v>4108</v>
      </c>
      <c r="B243" s="41" t="s">
        <v>300</v>
      </c>
      <c r="C243" s="41" t="s">
        <v>301</v>
      </c>
      <c r="D243" s="41" t="s">
        <v>563</v>
      </c>
    </row>
    <row r="244" spans="1:4" x14ac:dyDescent="0.3">
      <c r="A244" s="40">
        <v>4109</v>
      </c>
      <c r="B244" s="41" t="s">
        <v>300</v>
      </c>
      <c r="C244" s="41" t="s">
        <v>301</v>
      </c>
      <c r="D244" s="41" t="s">
        <v>564</v>
      </c>
    </row>
    <row r="245" spans="1:4" x14ac:dyDescent="0.3">
      <c r="A245" s="40">
        <v>4110</v>
      </c>
      <c r="B245" s="41" t="s">
        <v>300</v>
      </c>
      <c r="C245" s="41" t="s">
        <v>301</v>
      </c>
      <c r="D245" s="41" t="s">
        <v>565</v>
      </c>
    </row>
    <row r="246" spans="1:4" x14ac:dyDescent="0.3">
      <c r="A246" s="40">
        <v>4111</v>
      </c>
      <c r="B246" s="41" t="s">
        <v>300</v>
      </c>
      <c r="C246" s="41" t="s">
        <v>301</v>
      </c>
      <c r="D246" s="41" t="s">
        <v>566</v>
      </c>
    </row>
    <row r="247" spans="1:4" x14ac:dyDescent="0.3">
      <c r="A247" s="40">
        <v>4112</v>
      </c>
      <c r="B247" s="41" t="s">
        <v>300</v>
      </c>
      <c r="C247" s="41" t="s">
        <v>301</v>
      </c>
      <c r="D247" s="41" t="s">
        <v>567</v>
      </c>
    </row>
    <row r="248" spans="1:4" x14ac:dyDescent="0.3">
      <c r="A248" s="40">
        <v>4113</v>
      </c>
      <c r="B248" s="41" t="s">
        <v>300</v>
      </c>
      <c r="C248" s="41" t="s">
        <v>301</v>
      </c>
      <c r="D248" s="41" t="s">
        <v>568</v>
      </c>
    </row>
    <row r="249" spans="1:4" x14ac:dyDescent="0.3">
      <c r="A249" s="40">
        <v>4114</v>
      </c>
      <c r="B249" s="41" t="s">
        <v>300</v>
      </c>
      <c r="C249" s="41" t="s">
        <v>301</v>
      </c>
      <c r="D249" s="41" t="s">
        <v>569</v>
      </c>
    </row>
    <row r="250" spans="1:4" x14ac:dyDescent="0.3">
      <c r="A250" s="40">
        <v>4115</v>
      </c>
      <c r="B250" s="41" t="s">
        <v>300</v>
      </c>
      <c r="C250" s="41" t="s">
        <v>301</v>
      </c>
      <c r="D250" s="41" t="s">
        <v>570</v>
      </c>
    </row>
    <row r="251" spans="1:4" x14ac:dyDescent="0.3">
      <c r="A251" s="40">
        <v>4116</v>
      </c>
      <c r="B251" s="41" t="s">
        <v>300</v>
      </c>
      <c r="C251" s="41" t="s">
        <v>301</v>
      </c>
      <c r="D251" s="41" t="s">
        <v>571</v>
      </c>
    </row>
    <row r="252" spans="1:4" x14ac:dyDescent="0.3">
      <c r="A252" s="40">
        <v>4117</v>
      </c>
      <c r="B252" s="41" t="s">
        <v>300</v>
      </c>
      <c r="C252" s="41" t="s">
        <v>301</v>
      </c>
      <c r="D252" s="41" t="s">
        <v>572</v>
      </c>
    </row>
    <row r="253" spans="1:4" x14ac:dyDescent="0.3">
      <c r="A253" s="40">
        <v>4118</v>
      </c>
      <c r="B253" s="41" t="s">
        <v>300</v>
      </c>
      <c r="C253" s="41" t="s">
        <v>301</v>
      </c>
      <c r="D253" s="41" t="s">
        <v>573</v>
      </c>
    </row>
    <row r="254" spans="1:4" x14ac:dyDescent="0.3">
      <c r="A254" s="40">
        <v>4119</v>
      </c>
      <c r="B254" s="41" t="s">
        <v>300</v>
      </c>
      <c r="C254" s="41" t="s">
        <v>301</v>
      </c>
      <c r="D254" s="41" t="s">
        <v>574</v>
      </c>
    </row>
    <row r="255" spans="1:4" x14ac:dyDescent="0.3">
      <c r="A255" s="40">
        <v>4120</v>
      </c>
      <c r="B255" s="41" t="s">
        <v>300</v>
      </c>
      <c r="C255" s="41" t="s">
        <v>301</v>
      </c>
      <c r="D255" s="41" t="s">
        <v>575</v>
      </c>
    </row>
    <row r="256" spans="1:4" x14ac:dyDescent="0.3">
      <c r="A256" s="40">
        <v>4121</v>
      </c>
      <c r="B256" s="41" t="s">
        <v>300</v>
      </c>
      <c r="C256" s="41" t="s">
        <v>301</v>
      </c>
      <c r="D256" s="41" t="s">
        <v>576</v>
      </c>
    </row>
    <row r="257" spans="1:4" x14ac:dyDescent="0.3">
      <c r="A257" s="40">
        <v>4122</v>
      </c>
      <c r="B257" s="41" t="s">
        <v>300</v>
      </c>
      <c r="C257" s="41" t="s">
        <v>301</v>
      </c>
      <c r="D257" s="41" t="s">
        <v>577</v>
      </c>
    </row>
    <row r="258" spans="1:4" x14ac:dyDescent="0.3">
      <c r="A258" s="40">
        <v>4123</v>
      </c>
      <c r="B258" s="41" t="s">
        <v>300</v>
      </c>
      <c r="C258" s="41" t="s">
        <v>301</v>
      </c>
      <c r="D258" s="41" t="s">
        <v>578</v>
      </c>
    </row>
    <row r="259" spans="1:4" x14ac:dyDescent="0.3">
      <c r="A259" s="40">
        <v>4124</v>
      </c>
      <c r="B259" s="41" t="s">
        <v>300</v>
      </c>
      <c r="C259" s="41" t="s">
        <v>301</v>
      </c>
      <c r="D259" s="41" t="s">
        <v>579</v>
      </c>
    </row>
    <row r="260" spans="1:4" x14ac:dyDescent="0.3">
      <c r="A260" s="40">
        <v>4125</v>
      </c>
      <c r="B260" s="41" t="s">
        <v>300</v>
      </c>
      <c r="C260" s="41" t="s">
        <v>301</v>
      </c>
      <c r="D260" s="41" t="s">
        <v>580</v>
      </c>
    </row>
    <row r="261" spans="1:4" x14ac:dyDescent="0.3">
      <c r="A261" s="40">
        <v>4126</v>
      </c>
      <c r="B261" s="41" t="s">
        <v>300</v>
      </c>
      <c r="C261" s="41" t="s">
        <v>301</v>
      </c>
      <c r="D261" s="41" t="s">
        <v>581</v>
      </c>
    </row>
    <row r="262" spans="1:4" x14ac:dyDescent="0.3">
      <c r="A262" s="40">
        <v>4127</v>
      </c>
      <c r="B262" s="41" t="s">
        <v>300</v>
      </c>
      <c r="C262" s="41" t="s">
        <v>301</v>
      </c>
      <c r="D262" s="41" t="s">
        <v>582</v>
      </c>
    </row>
    <row r="263" spans="1:4" x14ac:dyDescent="0.3">
      <c r="A263" s="40">
        <v>4201</v>
      </c>
      <c r="B263" s="41" t="s">
        <v>300</v>
      </c>
      <c r="C263" s="41" t="s">
        <v>303</v>
      </c>
      <c r="D263" s="41" t="s">
        <v>583</v>
      </c>
    </row>
    <row r="264" spans="1:4" x14ac:dyDescent="0.3">
      <c r="A264" s="40">
        <v>4202</v>
      </c>
      <c r="B264" s="41" t="s">
        <v>300</v>
      </c>
      <c r="C264" s="41" t="s">
        <v>303</v>
      </c>
      <c r="D264" s="41" t="s">
        <v>584</v>
      </c>
    </row>
    <row r="265" spans="1:4" x14ac:dyDescent="0.3">
      <c r="A265" s="40">
        <v>4203</v>
      </c>
      <c r="B265" s="41" t="s">
        <v>300</v>
      </c>
      <c r="C265" s="41" t="s">
        <v>303</v>
      </c>
      <c r="D265" s="41" t="s">
        <v>585</v>
      </c>
    </row>
    <row r="266" spans="1:4" x14ac:dyDescent="0.3">
      <c r="A266" s="40">
        <v>4204</v>
      </c>
      <c r="B266" s="41" t="s">
        <v>300</v>
      </c>
      <c r="C266" s="41" t="s">
        <v>303</v>
      </c>
      <c r="D266" s="41" t="s">
        <v>586</v>
      </c>
    </row>
    <row r="267" spans="1:4" x14ac:dyDescent="0.3">
      <c r="A267" s="40">
        <v>4205</v>
      </c>
      <c r="B267" s="41" t="s">
        <v>300</v>
      </c>
      <c r="C267" s="41" t="s">
        <v>303</v>
      </c>
      <c r="D267" s="41" t="s">
        <v>587</v>
      </c>
    </row>
    <row r="268" spans="1:4" x14ac:dyDescent="0.3">
      <c r="A268" s="40">
        <v>4206</v>
      </c>
      <c r="B268" s="41" t="s">
        <v>300</v>
      </c>
      <c r="C268" s="41" t="s">
        <v>303</v>
      </c>
      <c r="D268" s="41" t="s">
        <v>588</v>
      </c>
    </row>
    <row r="269" spans="1:4" x14ac:dyDescent="0.3">
      <c r="A269" s="40">
        <v>4207</v>
      </c>
      <c r="B269" s="41" t="s">
        <v>300</v>
      </c>
      <c r="C269" s="41" t="s">
        <v>303</v>
      </c>
      <c r="D269" s="41" t="s">
        <v>589</v>
      </c>
    </row>
    <row r="270" spans="1:4" x14ac:dyDescent="0.3">
      <c r="A270" s="40">
        <v>4208</v>
      </c>
      <c r="B270" s="41" t="s">
        <v>300</v>
      </c>
      <c r="C270" s="41" t="s">
        <v>303</v>
      </c>
      <c r="D270" s="41" t="s">
        <v>590</v>
      </c>
    </row>
    <row r="271" spans="1:4" x14ac:dyDescent="0.3">
      <c r="A271" s="40">
        <v>4209</v>
      </c>
      <c r="B271" s="41" t="s">
        <v>300</v>
      </c>
      <c r="C271" s="41" t="s">
        <v>303</v>
      </c>
      <c r="D271" s="41" t="s">
        <v>591</v>
      </c>
    </row>
    <row r="272" spans="1:4" x14ac:dyDescent="0.3">
      <c r="A272" s="40">
        <v>4210</v>
      </c>
      <c r="B272" s="41" t="s">
        <v>300</v>
      </c>
      <c r="C272" s="41" t="s">
        <v>303</v>
      </c>
      <c r="D272" s="41" t="s">
        <v>592</v>
      </c>
    </row>
    <row r="273" spans="1:4" x14ac:dyDescent="0.3">
      <c r="A273" s="40">
        <v>4211</v>
      </c>
      <c r="B273" s="41" t="s">
        <v>300</v>
      </c>
      <c r="C273" s="41" t="s">
        <v>303</v>
      </c>
      <c r="D273" s="41" t="s">
        <v>593</v>
      </c>
    </row>
    <row r="274" spans="1:4" x14ac:dyDescent="0.3">
      <c r="A274" s="40">
        <v>4212</v>
      </c>
      <c r="B274" s="41" t="s">
        <v>300</v>
      </c>
      <c r="C274" s="41" t="s">
        <v>303</v>
      </c>
      <c r="D274" s="41" t="s">
        <v>594</v>
      </c>
    </row>
    <row r="275" spans="1:4" x14ac:dyDescent="0.3">
      <c r="A275" s="40">
        <v>4213</v>
      </c>
      <c r="B275" s="41" t="s">
        <v>300</v>
      </c>
      <c r="C275" s="41" t="s">
        <v>303</v>
      </c>
      <c r="D275" s="41" t="s">
        <v>595</v>
      </c>
    </row>
    <row r="276" spans="1:4" x14ac:dyDescent="0.3">
      <c r="A276" s="40">
        <v>4214</v>
      </c>
      <c r="B276" s="41" t="s">
        <v>300</v>
      </c>
      <c r="C276" s="41" t="s">
        <v>303</v>
      </c>
      <c r="D276" s="41" t="s">
        <v>596</v>
      </c>
    </row>
    <row r="277" spans="1:4" x14ac:dyDescent="0.3">
      <c r="A277" s="40">
        <v>4215</v>
      </c>
      <c r="B277" s="41" t="s">
        <v>300</v>
      </c>
      <c r="C277" s="41" t="s">
        <v>303</v>
      </c>
      <c r="D277" s="41" t="s">
        <v>597</v>
      </c>
    </row>
    <row r="278" spans="1:4" x14ac:dyDescent="0.3">
      <c r="A278" s="40">
        <v>4216</v>
      </c>
      <c r="B278" s="41" t="s">
        <v>300</v>
      </c>
      <c r="C278" s="41" t="s">
        <v>303</v>
      </c>
      <c r="D278" s="41" t="s">
        <v>598</v>
      </c>
    </row>
    <row r="279" spans="1:4" x14ac:dyDescent="0.3">
      <c r="A279" s="40">
        <v>4217</v>
      </c>
      <c r="B279" s="41" t="s">
        <v>300</v>
      </c>
      <c r="C279" s="41" t="s">
        <v>303</v>
      </c>
      <c r="D279" s="41" t="s">
        <v>599</v>
      </c>
    </row>
    <row r="280" spans="1:4" x14ac:dyDescent="0.3">
      <c r="A280" s="40">
        <v>4218</v>
      </c>
      <c r="B280" s="41" t="s">
        <v>300</v>
      </c>
      <c r="C280" s="41" t="s">
        <v>303</v>
      </c>
      <c r="D280" s="41" t="s">
        <v>600</v>
      </c>
    </row>
    <row r="281" spans="1:4" x14ac:dyDescent="0.3">
      <c r="A281" s="40">
        <v>4219</v>
      </c>
      <c r="B281" s="41" t="s">
        <v>300</v>
      </c>
      <c r="C281" s="41" t="s">
        <v>303</v>
      </c>
      <c r="D281" s="41" t="s">
        <v>601</v>
      </c>
    </row>
    <row r="282" spans="1:4" x14ac:dyDescent="0.3">
      <c r="A282" s="40">
        <v>4220</v>
      </c>
      <c r="B282" s="41" t="s">
        <v>300</v>
      </c>
      <c r="C282" s="41" t="s">
        <v>303</v>
      </c>
      <c r="D282" s="41" t="s">
        <v>602</v>
      </c>
    </row>
    <row r="283" spans="1:4" x14ac:dyDescent="0.3">
      <c r="A283" s="40">
        <v>4221</v>
      </c>
      <c r="B283" s="41" t="s">
        <v>300</v>
      </c>
      <c r="C283" s="41" t="s">
        <v>303</v>
      </c>
      <c r="D283" s="41" t="s">
        <v>603</v>
      </c>
    </row>
    <row r="284" spans="1:4" x14ac:dyDescent="0.3">
      <c r="A284" s="40">
        <v>4222</v>
      </c>
      <c r="B284" s="41" t="s">
        <v>300</v>
      </c>
      <c r="C284" s="41" t="s">
        <v>303</v>
      </c>
      <c r="D284" s="41" t="s">
        <v>604</v>
      </c>
    </row>
    <row r="285" spans="1:4" x14ac:dyDescent="0.3">
      <c r="A285" s="40">
        <v>4223</v>
      </c>
      <c r="B285" s="41" t="s">
        <v>300</v>
      </c>
      <c r="C285" s="41" t="s">
        <v>303</v>
      </c>
      <c r="D285" s="41" t="s">
        <v>605</v>
      </c>
    </row>
    <row r="286" spans="1:4" x14ac:dyDescent="0.3">
      <c r="A286" s="40">
        <v>4224</v>
      </c>
      <c r="B286" s="41" t="s">
        <v>300</v>
      </c>
      <c r="C286" s="41" t="s">
        <v>303</v>
      </c>
      <c r="D286" s="41" t="s">
        <v>606</v>
      </c>
    </row>
    <row r="287" spans="1:4" x14ac:dyDescent="0.3">
      <c r="A287" s="40">
        <v>4225</v>
      </c>
      <c r="B287" s="41" t="s">
        <v>300</v>
      </c>
      <c r="C287" s="41" t="s">
        <v>303</v>
      </c>
      <c r="D287" s="41" t="s">
        <v>607</v>
      </c>
    </row>
    <row r="288" spans="1:4" x14ac:dyDescent="0.3">
      <c r="A288" s="40">
        <v>4226</v>
      </c>
      <c r="B288" s="41" t="s">
        <v>300</v>
      </c>
      <c r="C288" s="41" t="s">
        <v>303</v>
      </c>
      <c r="D288" s="41" t="s">
        <v>608</v>
      </c>
    </row>
    <row r="289" spans="1:4" x14ac:dyDescent="0.3">
      <c r="A289" s="40">
        <v>4227</v>
      </c>
      <c r="B289" s="41" t="s">
        <v>300</v>
      </c>
      <c r="C289" s="41" t="s">
        <v>303</v>
      </c>
      <c r="D289" s="41" t="s">
        <v>609</v>
      </c>
    </row>
    <row r="290" spans="1:4" x14ac:dyDescent="0.3">
      <c r="A290" s="40">
        <v>4228</v>
      </c>
      <c r="B290" s="41" t="s">
        <v>300</v>
      </c>
      <c r="C290" s="41" t="s">
        <v>303</v>
      </c>
      <c r="D290" s="41" t="s">
        <v>610</v>
      </c>
    </row>
    <row r="291" spans="1:4" x14ac:dyDescent="0.3">
      <c r="A291" s="40">
        <v>4229</v>
      </c>
      <c r="B291" s="41" t="s">
        <v>300</v>
      </c>
      <c r="C291" s="41" t="s">
        <v>303</v>
      </c>
      <c r="D291" s="41" t="s">
        <v>611</v>
      </c>
    </row>
    <row r="292" spans="1:4" x14ac:dyDescent="0.3">
      <c r="A292" s="40">
        <v>6101</v>
      </c>
      <c r="B292" s="41" t="s">
        <v>612</v>
      </c>
      <c r="C292" s="41" t="s">
        <v>612</v>
      </c>
      <c r="D292" s="41" t="s">
        <v>309</v>
      </c>
    </row>
    <row r="293" spans="1:4" x14ac:dyDescent="0.3">
      <c r="A293" s="40">
        <v>6102</v>
      </c>
      <c r="B293" s="41" t="s">
        <v>613</v>
      </c>
      <c r="C293" s="41" t="s">
        <v>613</v>
      </c>
      <c r="D293" s="41" t="s">
        <v>311</v>
      </c>
    </row>
    <row r="294" spans="1:4" x14ac:dyDescent="0.3">
      <c r="A294" s="40">
        <v>6103</v>
      </c>
      <c r="B294" s="41" t="s">
        <v>614</v>
      </c>
      <c r="C294" s="41" t="s">
        <v>614</v>
      </c>
      <c r="D294" s="41" t="s">
        <v>313</v>
      </c>
    </row>
  </sheetData>
  <pageMargins left="0.70866141732283472" right="0.70866141732283472" top="0.75" bottom="0.43307086614173229" header="0.31496062992125984" footer="0.31496062992125984"/>
  <pageSetup paperSize="9" scale="69" fitToHeight="4" orientation="portrait" r:id="rId1"/>
  <headerFooter>
    <oddHeader>&amp;L&amp;"-,Vet"&amp;16Detailposten uniforme programmabegroting</oddHeader>
    <oddFooter>&amp;R&amp;P van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A21D1EC7379D47A258373029C7F539" ma:contentTypeVersion="15" ma:contentTypeDescription="Een nieuw document maken." ma:contentTypeScope="" ma:versionID="6e3630040ee60b771b9ddcb44343e889">
  <xsd:schema xmlns:xsd="http://www.w3.org/2001/XMLSchema" xmlns:xs="http://www.w3.org/2001/XMLSchema" xmlns:p="http://schemas.microsoft.com/office/2006/metadata/properties" xmlns:ns2="73e2baa0-ce69-4e6c-9ec7-d46b78ee39bc" xmlns:ns3="52500110-5a6a-4c1d-b42c-d117b2f2adcf" targetNamespace="http://schemas.microsoft.com/office/2006/metadata/properties" ma:root="true" ma:fieldsID="f6bb0e25342e7f465f6027ff0d6d8867" ns2:_="" ns3:_="">
    <xsd:import namespace="73e2baa0-ce69-4e6c-9ec7-d46b78ee39bc"/>
    <xsd:import namespace="52500110-5a6a-4c1d-b42c-d117b2f2ad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e2baa0-ce69-4e6c-9ec7-d46b78ee39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837d55c4-67fc-4c13-bc11-7d39996e33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00110-5a6a-4c1d-b42c-d117b2f2adc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cd268482-1f8e-47d1-8e83-5ec9905e352c}" ma:internalName="TaxCatchAll" ma:showField="CatchAllData" ma:web="52500110-5a6a-4c1d-b42c-d117b2f2ad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500110-5a6a-4c1d-b42c-d117b2f2adcf" xsi:nil="true"/>
    <lcf76f155ced4ddcb4097134ff3c332f xmlns="73e2baa0-ce69-4e6c-9ec7-d46b78ee39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DB18925-383C-47FE-B765-5DFA58939894}"/>
</file>

<file path=customXml/itemProps2.xml><?xml version="1.0" encoding="utf-8"?>
<ds:datastoreItem xmlns:ds="http://schemas.openxmlformats.org/officeDocument/2006/customXml" ds:itemID="{DBA7D346-D87E-4B18-BE55-B6C6327BF26C}"/>
</file>

<file path=customXml/itemProps3.xml><?xml version="1.0" encoding="utf-8"?>
<ds:datastoreItem xmlns:ds="http://schemas.openxmlformats.org/officeDocument/2006/customXml" ds:itemID="{41D5A2C8-7ED2-4939-8074-CDA82FE7EC1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7</vt:i4>
      </vt:variant>
    </vt:vector>
  </HeadingPairs>
  <TitlesOfParts>
    <vt:vector size="12" baseType="lpstr">
      <vt:lpstr>budget</vt:lpstr>
      <vt:lpstr>order</vt:lpstr>
      <vt:lpstr>administratie</vt:lpstr>
      <vt:lpstr>NPO</vt:lpstr>
      <vt:lpstr>NPO spec</vt:lpstr>
      <vt:lpstr>……</vt:lpstr>
      <vt:lpstr>budget!Afdrukbereik</vt:lpstr>
      <vt:lpstr>NPO!Afdrukbereik</vt:lpstr>
      <vt:lpstr>'NPO spec'!Afdrukbereik</vt:lpstr>
      <vt:lpstr>budget!Afdruktitels</vt:lpstr>
      <vt:lpstr>budget!lengtefilm</vt:lpstr>
      <vt:lpstr>budget!regisseur</vt:lpstr>
    </vt:vector>
  </TitlesOfParts>
  <Company>adfilm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Filmfonds</dc:creator>
  <cp:lastModifiedBy>Ajna Mulaomerović</cp:lastModifiedBy>
  <cp:lastPrinted>2022-06-10T07:15:48Z</cp:lastPrinted>
  <dcterms:created xsi:type="dcterms:W3CDTF">2005-02-22T11:40:05Z</dcterms:created>
  <dcterms:modified xsi:type="dcterms:W3CDTF">2026-07-01T10:32:07Z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0x01010028A21D1EC7379D47A258373029C7F539</vt:lpwstr>
  </property>
</Properties>
</file>